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22home\home$\RichardE\Dokumenter\Regionsekretær\Vestenfjeldske\Til start\2015\"/>
    </mc:Choice>
  </mc:AlternateContent>
  <bookViews>
    <workbookView xWindow="120" yWindow="135" windowWidth="19080" windowHeight="11850" tabRatio="1000" firstSheet="1" activeTab="4"/>
  </bookViews>
  <sheets>
    <sheet name="Født 2010" sheetId="2" r:id="rId1"/>
    <sheet name="Født 2011" sheetId="3" r:id="rId2"/>
    <sheet name="Født 2012" sheetId="4" r:id="rId3"/>
    <sheet name="Født 2013" sheetId="5" r:id="rId4"/>
    <sheet name="Født 2014" sheetId="6" r:id="rId5"/>
  </sheets>
  <definedNames>
    <definedName name="_xlnm.Print_Area" localSheetId="0">'Født 2010'!$A$1:$V$38</definedName>
    <definedName name="_xlnm.Print_Area" localSheetId="1">'Født 2011'!$A$1:$W$38</definedName>
    <definedName name="_xlnm.Print_Area" localSheetId="2">'Født 2012'!$A$1:$X$40</definedName>
    <definedName name="_xlnm.Print_Area" localSheetId="3">'Født 2013'!$A$1:$V$28</definedName>
    <definedName name="_xlnm.Print_Titles" localSheetId="0">'Født 2010'!$A:$B,'Født 2010'!$1:$2</definedName>
    <definedName name="_xlnm.Print_Titles" localSheetId="1">'Født 2011'!$A:$B,'Født 2011'!$1:$2</definedName>
    <definedName name="_xlnm.Print_Titles" localSheetId="2">'Født 2012'!$A:$B,'Født 2012'!$1:$2</definedName>
    <definedName name="_xlnm.Print_Titles" localSheetId="3">'Født 2013'!$A:$B,'Født 2013'!$1:$1</definedName>
  </definedNames>
  <calcPr calcId="152511"/>
</workbook>
</file>

<file path=xl/calcChain.xml><?xml version="1.0" encoding="utf-8"?>
<calcChain xmlns="http://schemas.openxmlformats.org/spreadsheetml/2006/main">
  <c r="Q43" i="4" l="1"/>
  <c r="S35" i="3" l="1"/>
  <c r="R35" i="3"/>
  <c r="Q35" i="3"/>
  <c r="T39" i="4" l="1"/>
  <c r="S39" i="4"/>
  <c r="R37" i="2" l="1"/>
  <c r="T35" i="3" l="1"/>
  <c r="U34" i="3"/>
  <c r="A30" i="4" l="1"/>
  <c r="A31" i="4" s="1"/>
  <c r="A32" i="4" s="1"/>
  <c r="A33" i="4" s="1"/>
  <c r="A34" i="4" s="1"/>
  <c r="A35" i="4" s="1"/>
  <c r="A36" i="4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4" i="4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4" i="3"/>
  <c r="A5" i="3" s="1"/>
  <c r="T36" i="2" l="1"/>
  <c r="Q37" i="2" l="1"/>
  <c r="A28" i="2" l="1"/>
  <c r="A29" i="2" s="1"/>
  <c r="A30" i="2" s="1"/>
  <c r="A31" i="2" s="1"/>
  <c r="A32" i="2" s="1"/>
  <c r="A33" i="2" s="1"/>
  <c r="A34" i="2" s="1"/>
  <c r="A35" i="2" s="1"/>
  <c r="A4" i="2"/>
  <c r="A5" i="2" s="1"/>
  <c r="A6" i="2" s="1"/>
  <c r="A7" i="2" s="1"/>
  <c r="A8" i="2" s="1"/>
  <c r="A9" i="2" s="1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</calcChain>
</file>

<file path=xl/sharedStrings.xml><?xml version="1.0" encoding="utf-8"?>
<sst xmlns="http://schemas.openxmlformats.org/spreadsheetml/2006/main" count="1893" uniqueCount="1037">
  <si>
    <t>K</t>
  </si>
  <si>
    <t>H</t>
  </si>
  <si>
    <t>HP</t>
  </si>
  <si>
    <t>V</t>
  </si>
  <si>
    <t>Larsen</t>
  </si>
  <si>
    <t>Terese</t>
  </si>
  <si>
    <t>ASK</t>
  </si>
  <si>
    <t>Jensen</t>
  </si>
  <si>
    <t>Pedersen</t>
  </si>
  <si>
    <t>Hansen</t>
  </si>
  <si>
    <t>FONNES</t>
  </si>
  <si>
    <t>Hamre</t>
  </si>
  <si>
    <t>Edvardsen</t>
  </si>
  <si>
    <t>Katrine</t>
  </si>
  <si>
    <t>Kjell</t>
  </si>
  <si>
    <t>Frode</t>
  </si>
  <si>
    <t>Atle</t>
  </si>
  <si>
    <t>Bjørn</t>
  </si>
  <si>
    <t>BREISTEIN</t>
  </si>
  <si>
    <t>Kjetil</t>
  </si>
  <si>
    <t>Tepstad</t>
  </si>
  <si>
    <t>Holm</t>
  </si>
  <si>
    <t>Johannesen</t>
  </si>
  <si>
    <t>Haukedalsbrotet 72</t>
  </si>
  <si>
    <t>TERTNES</t>
  </si>
  <si>
    <t>John</t>
  </si>
  <si>
    <t>Blindheim</t>
  </si>
  <si>
    <t>Blindheimsvegen 193</t>
  </si>
  <si>
    <t>NYBORG</t>
  </si>
  <si>
    <t>Tone Mjelde</t>
  </si>
  <si>
    <t>Blindheimsveien 193</t>
  </si>
  <si>
    <t>Symi</t>
  </si>
  <si>
    <t>Smulin</t>
  </si>
  <si>
    <t>FYLLINGSDALEN</t>
  </si>
  <si>
    <t>Geir</t>
  </si>
  <si>
    <t>Helge W.</t>
  </si>
  <si>
    <t>Ortuflaten 70</t>
  </si>
  <si>
    <t>Eld Blessa</t>
  </si>
  <si>
    <t>Hushaugens Agita</t>
  </si>
  <si>
    <t>Mørtvedt Frøkna</t>
  </si>
  <si>
    <t>Odin Frøkna</t>
  </si>
  <si>
    <t>Seljelid</t>
  </si>
  <si>
    <t>Lie</t>
  </si>
  <si>
    <t>Camilla</t>
  </si>
  <si>
    <t>Anita</t>
  </si>
  <si>
    <t>Vallaskaret 30</t>
  </si>
  <si>
    <t>Silvio Landerye</t>
  </si>
  <si>
    <t>Steine</t>
  </si>
  <si>
    <t>Silvana Landerye</t>
  </si>
  <si>
    <t>KALANDSEIDET</t>
  </si>
  <si>
    <t>Martin</t>
  </si>
  <si>
    <t>Fjelltveit</t>
  </si>
  <si>
    <t>Kleppe</t>
  </si>
  <si>
    <t>Tun Kari</t>
  </si>
  <si>
    <t>Stradivarious</t>
  </si>
  <si>
    <t>Solheim</t>
  </si>
  <si>
    <t>RÅDAL</t>
  </si>
  <si>
    <t>Atle Bjørn</t>
  </si>
  <si>
    <t>Høgholm</t>
  </si>
  <si>
    <t>Skjoldlien 3</t>
  </si>
  <si>
    <t>Mo Jerva</t>
  </si>
  <si>
    <t>Mos Loke</t>
  </si>
  <si>
    <t>KH</t>
  </si>
  <si>
    <t>Whitesand Titan</t>
  </si>
  <si>
    <t>Hauge</t>
  </si>
  <si>
    <t>Steinsland</t>
  </si>
  <si>
    <t>Trø Faks</t>
  </si>
  <si>
    <t>Tom Erik</t>
  </si>
  <si>
    <t>Lerøen</t>
  </si>
  <si>
    <t>Grimseidveien 139</t>
  </si>
  <si>
    <t>Spik Hild</t>
  </si>
  <si>
    <t>Brede</t>
  </si>
  <si>
    <t>Moldskred</t>
  </si>
  <si>
    <t>Steinsvikvegen 376</t>
  </si>
  <si>
    <t>Vår Runa</t>
  </si>
  <si>
    <t>Tangen Per</t>
  </si>
  <si>
    <t>Nordvik</t>
  </si>
  <si>
    <t>Langum</t>
  </si>
  <si>
    <t>BLOMSTERDALEN</t>
  </si>
  <si>
    <t>Håkon</t>
  </si>
  <si>
    <t>Geir W.</t>
  </si>
  <si>
    <t>Elin</t>
  </si>
  <si>
    <t>Helland</t>
  </si>
  <si>
    <t>Elinett</t>
  </si>
  <si>
    <t>YTRE ARNA</t>
  </si>
  <si>
    <t>Morten</t>
  </si>
  <si>
    <t>Lilletvedt</t>
  </si>
  <si>
    <t>Kvamsvegen 102</t>
  </si>
  <si>
    <t>Grans Spika</t>
  </si>
  <si>
    <t>Reigstad</t>
  </si>
  <si>
    <t>HAUKELAND</t>
  </si>
  <si>
    <t>Høiby Piril</t>
  </si>
  <si>
    <t>Sjursæter</t>
  </si>
  <si>
    <t>Langedalen 484</t>
  </si>
  <si>
    <t>Stjerne Frida</t>
  </si>
  <si>
    <t>Stjerne Sjur</t>
  </si>
  <si>
    <t>Langedalen 419</t>
  </si>
  <si>
    <t>Breistein</t>
  </si>
  <si>
    <t>Trine</t>
  </si>
  <si>
    <t>Mostrøm</t>
  </si>
  <si>
    <t>Langedalen 188</t>
  </si>
  <si>
    <t>Alva Bausa</t>
  </si>
  <si>
    <t>Skaffer Tinka</t>
  </si>
  <si>
    <t>Asle</t>
  </si>
  <si>
    <t>Leganger</t>
  </si>
  <si>
    <t>Lilltora F.L.</t>
  </si>
  <si>
    <t>Vidar</t>
  </si>
  <si>
    <t>Meland</t>
  </si>
  <si>
    <t>Høiby Zid</t>
  </si>
  <si>
    <t>Nordhagen 39</t>
  </si>
  <si>
    <t>Kartveit</t>
  </si>
  <si>
    <t>Indrebø</t>
  </si>
  <si>
    <t>Bente J.A.</t>
  </si>
  <si>
    <t>Kiki's Drug Fighter</t>
  </si>
  <si>
    <t>Miss Drug Fighter</t>
  </si>
  <si>
    <t>KNARREVIK</t>
  </si>
  <si>
    <t>Fjell</t>
  </si>
  <si>
    <t>Marte Solsvik</t>
  </si>
  <si>
    <t>Engeshaugen 8</t>
  </si>
  <si>
    <t>Muffen</t>
  </si>
  <si>
    <t>Nyborg Lilja</t>
  </si>
  <si>
    <t>Ekrevegen 24</t>
  </si>
  <si>
    <t>Nordvikblesen</t>
  </si>
  <si>
    <t>Marita Eide</t>
  </si>
  <si>
    <t>Morlandstø</t>
  </si>
  <si>
    <t>Valderhaug 37</t>
  </si>
  <si>
    <t>ÅGOTNES</t>
  </si>
  <si>
    <t>Pålsflya</t>
  </si>
  <si>
    <t>EIDE</t>
  </si>
  <si>
    <t>Ivar Kåre</t>
  </si>
  <si>
    <t>Skjønhaug</t>
  </si>
  <si>
    <t>Sigrunn</t>
  </si>
  <si>
    <t>Hilt</t>
  </si>
  <si>
    <t>ØYSTESE</t>
  </si>
  <si>
    <t>Berge</t>
  </si>
  <si>
    <t>Guro</t>
  </si>
  <si>
    <t>Stuve</t>
  </si>
  <si>
    <t>Stuvevegen 31</t>
  </si>
  <si>
    <t>Ive</t>
  </si>
  <si>
    <t>HALSNØY KLOSTER</t>
  </si>
  <si>
    <t>Hjelmeland</t>
  </si>
  <si>
    <t>ALVERSUND</t>
  </si>
  <si>
    <t>Ove Georg</t>
  </si>
  <si>
    <t>Hvidsten</t>
  </si>
  <si>
    <t>Håland</t>
  </si>
  <si>
    <t>Jet Tourist S.L.</t>
  </si>
  <si>
    <t>Skorpen</t>
  </si>
  <si>
    <t>Klokkarstien 8</t>
  </si>
  <si>
    <t>Bente</t>
  </si>
  <si>
    <t>Deep Sea Lady</t>
  </si>
  <si>
    <t>Nightlight</t>
  </si>
  <si>
    <t>Alve Prinsen</t>
  </si>
  <si>
    <t>SEIM</t>
  </si>
  <si>
    <t>Feseth Lynet</t>
  </si>
  <si>
    <t>Elsås</t>
  </si>
  <si>
    <t>Skare</t>
  </si>
  <si>
    <t>Queen Of Harzbeck</t>
  </si>
  <si>
    <t>Hilde Karin B.</t>
  </si>
  <si>
    <t>Marseille Ås</t>
  </si>
  <si>
    <t>Mykingavegen 781</t>
  </si>
  <si>
    <t>Millie Exclusive</t>
  </si>
  <si>
    <t>Turbo Girl</t>
  </si>
  <si>
    <t>Shangri Invincible</t>
  </si>
  <si>
    <t>HUNDVIN</t>
  </si>
  <si>
    <t>VÅGSEIDET</t>
  </si>
  <si>
    <t>Kjartan</t>
  </si>
  <si>
    <t>Refsdal</t>
  </si>
  <si>
    <t>Frk. Aurora</t>
  </si>
  <si>
    <t>Vesle Odin</t>
  </si>
  <si>
    <t>Stein Ove</t>
  </si>
  <si>
    <t>OSTEREIDET</t>
  </si>
  <si>
    <t>Ladberget 16</t>
  </si>
  <si>
    <t>FREKHAUG</t>
  </si>
  <si>
    <t>Lumjor</t>
  </si>
  <si>
    <t>Bergfinn</t>
  </si>
  <si>
    <t>Kvalnes</t>
  </si>
  <si>
    <t>Caramello P.P.</t>
  </si>
  <si>
    <t>Victoria's Secret</t>
  </si>
  <si>
    <t>Borgen</t>
  </si>
  <si>
    <t>Haukeland</t>
  </si>
  <si>
    <t>LYSEKLOSTER</t>
  </si>
  <si>
    <t>Jonn</t>
  </si>
  <si>
    <t>Sundøyhagen 24</t>
  </si>
  <si>
    <t>LEPSØY</t>
  </si>
  <si>
    <t>Kuven Bambi</t>
  </si>
  <si>
    <t>Kuven Rinda</t>
  </si>
  <si>
    <t>Kuven Texa</t>
  </si>
  <si>
    <t>Kuven Tobben</t>
  </si>
  <si>
    <t>Lepsøy</t>
  </si>
  <si>
    <t>VALESTRANDSFOSSEN</t>
  </si>
  <si>
    <t>HAUGE</t>
  </si>
  <si>
    <t>Endelig T.L.</t>
  </si>
  <si>
    <t>Haugeblesa</t>
  </si>
  <si>
    <t>LONEVÅG</t>
  </si>
  <si>
    <t>MANGER</t>
  </si>
  <si>
    <t>HELLAND</t>
  </si>
  <si>
    <t>Kari Heggenes</t>
  </si>
  <si>
    <t>Kvammen</t>
  </si>
  <si>
    <t>Toska</t>
  </si>
  <si>
    <t>Prinse Vita</t>
  </si>
  <si>
    <t>Sæle</t>
  </si>
  <si>
    <t>Janne Eilin</t>
  </si>
  <si>
    <t>Frosty Shalai</t>
  </si>
  <si>
    <t>Carlsen</t>
  </si>
  <si>
    <t>VOSS</t>
  </si>
  <si>
    <t>Vethe</t>
  </si>
  <si>
    <t>Brynavollen 11</t>
  </si>
  <si>
    <t>Eldhusflya</t>
  </si>
  <si>
    <t>Bryn</t>
  </si>
  <si>
    <t>Askepott</t>
  </si>
  <si>
    <t>VOSSESTRAND</t>
  </si>
  <si>
    <t>Kroken 16, Systerhaug</t>
  </si>
  <si>
    <t>Bovis Tobias</t>
  </si>
  <si>
    <t>Lindlill</t>
  </si>
  <si>
    <t>FORNAVN</t>
  </si>
  <si>
    <t>ETTERNAVN</t>
  </si>
  <si>
    <t>GATEADRESSE</t>
  </si>
  <si>
    <t>POST</t>
  </si>
  <si>
    <t>STED</t>
  </si>
  <si>
    <t>HESTENAVN</t>
  </si>
  <si>
    <t>FØDT</t>
  </si>
  <si>
    <t>FØRDE</t>
  </si>
  <si>
    <t>KUSSLID</t>
  </si>
  <si>
    <t>Gik Blesa</t>
  </si>
  <si>
    <t>Arne Morten</t>
  </si>
  <si>
    <t>Fond</t>
  </si>
  <si>
    <t>Mor Lille</t>
  </si>
  <si>
    <t>Sima Vira</t>
  </si>
  <si>
    <t>Einride</t>
  </si>
  <si>
    <t>Horstad</t>
  </si>
  <si>
    <t>SKILBREI</t>
  </si>
  <si>
    <t>BYGSTAD</t>
  </si>
  <si>
    <t>HJELMELAND</t>
  </si>
  <si>
    <t>Ulltang</t>
  </si>
  <si>
    <t>Olu Røsten</t>
  </si>
  <si>
    <t>Olu Stjerna</t>
  </si>
  <si>
    <t>SANDANE</t>
  </si>
  <si>
    <t>Rygg</t>
  </si>
  <si>
    <t>Babelle Simb</t>
  </si>
  <si>
    <t>Diamond White</t>
  </si>
  <si>
    <t>Pearly White</t>
  </si>
  <si>
    <t>Wergeland</t>
  </si>
  <si>
    <t>Rei Sjefa</t>
  </si>
  <si>
    <t>HYLLESTAD</t>
  </si>
  <si>
    <t>NAUSTDAL</t>
  </si>
  <si>
    <t>Spiktina</t>
  </si>
  <si>
    <t>Trellebøprinsen</t>
  </si>
  <si>
    <t>Allan</t>
  </si>
  <si>
    <t>F.H. Skjoldmøy</t>
  </si>
  <si>
    <t>Kalland</t>
  </si>
  <si>
    <t>Undine</t>
  </si>
  <si>
    <t>Cosmo Anastacia</t>
  </si>
  <si>
    <t>Joly's Bretagne</t>
  </si>
  <si>
    <t>Elly</t>
  </si>
  <si>
    <t>Kalland's Elly</t>
  </si>
  <si>
    <t>SOGNDAL</t>
  </si>
  <si>
    <t>Vikheim</t>
  </si>
  <si>
    <t>Reppen</t>
  </si>
  <si>
    <t>Issi</t>
  </si>
  <si>
    <t>Far</t>
  </si>
  <si>
    <t>Mor</t>
  </si>
  <si>
    <t>Røste Bo</t>
  </si>
  <si>
    <t xml:space="preserve">Åsajerven </t>
  </si>
  <si>
    <t>Runa Mi</t>
  </si>
  <si>
    <t>Millmaker</t>
  </si>
  <si>
    <t>Likely Lad</t>
  </si>
  <si>
    <t xml:space="preserve">Sugar Boy </t>
  </si>
  <si>
    <t>Nr</t>
  </si>
  <si>
    <t>Tangen Scott</t>
  </si>
  <si>
    <t xml:space="preserve">K </t>
  </si>
  <si>
    <t>Flammen</t>
  </si>
  <si>
    <t>H.G. Balder</t>
  </si>
  <si>
    <t>Moe Odin</t>
  </si>
  <si>
    <t>Lome Elden</t>
  </si>
  <si>
    <t>Laddie</t>
  </si>
  <si>
    <t>Lomekongen</t>
  </si>
  <si>
    <t>Juliano Star</t>
  </si>
  <si>
    <t>Sangusme</t>
  </si>
  <si>
    <t>Demi Tibur</t>
  </si>
  <si>
    <t>Soir Des Tibur</t>
  </si>
  <si>
    <t>Demi West</t>
  </si>
  <si>
    <t>Breisteinvn. 275</t>
  </si>
  <si>
    <t>Super News</t>
  </si>
  <si>
    <t>Boardwalk Hall</t>
  </si>
  <si>
    <t>Indre Kalland</t>
  </si>
  <si>
    <t>Furalia 28</t>
  </si>
  <si>
    <t>Mail</t>
  </si>
  <si>
    <t>kjetil.tepstad@multiconsult.no</t>
  </si>
  <si>
    <t>blindheim@vetlink.no</t>
  </si>
  <si>
    <t>anitamatre@hotmail.com</t>
  </si>
  <si>
    <t>einride.horstad@vegvesen.no</t>
  </si>
  <si>
    <t>martefiz@hotmail.com</t>
  </si>
  <si>
    <t>eivbry@live.no</t>
  </si>
  <si>
    <t>injoheik@online.no</t>
  </si>
  <si>
    <t>brede@retail24.no</t>
  </si>
  <si>
    <t>bergto@online.no</t>
  </si>
  <si>
    <t>jannees77@hotmail.com</t>
  </si>
  <si>
    <t>bentehvidsten@hotmail.co</t>
  </si>
  <si>
    <t>Tlf</t>
  </si>
  <si>
    <t>Alversund</t>
  </si>
  <si>
    <t>askorpen@gmail.com</t>
  </si>
  <si>
    <t>hoibypiril@gmail.com</t>
  </si>
  <si>
    <t xml:space="preserve">Atle </t>
  </si>
  <si>
    <t>langedalen484@hotmail.com</t>
  </si>
  <si>
    <t>bente-borgen@c2i.net</t>
  </si>
  <si>
    <t>911 79661</t>
  </si>
  <si>
    <t>906 64679</t>
  </si>
  <si>
    <t>907 85747</t>
  </si>
  <si>
    <t xml:space="preserve">Øyvind </t>
  </si>
  <si>
    <t>911 69736</t>
  </si>
  <si>
    <t>oyno@hib.no</t>
  </si>
  <si>
    <t>Anette og Lisbeth</t>
  </si>
  <si>
    <t>952 27542</t>
  </si>
  <si>
    <t>Rato Dunna</t>
  </si>
  <si>
    <t>Høiby Molly</t>
  </si>
  <si>
    <t>Eldfaksen</t>
  </si>
  <si>
    <t>Lundbylina</t>
  </si>
  <si>
    <t>908 22966</t>
  </si>
  <si>
    <t>Neslands Loke</t>
  </si>
  <si>
    <t>Rådal</t>
  </si>
  <si>
    <t>X</t>
  </si>
  <si>
    <t>551-36337</t>
  </si>
  <si>
    <t>Solgt</t>
  </si>
  <si>
    <t>16 møtt</t>
  </si>
  <si>
    <t>Til Start.</t>
  </si>
  <si>
    <t xml:space="preserve"> Hester født i 2010. Påmeldte fra Hordaland og Sogn og Fjordane.</t>
  </si>
  <si>
    <t>Startet</t>
  </si>
  <si>
    <t>Prøveløp</t>
  </si>
  <si>
    <t>Født</t>
  </si>
  <si>
    <t>Rase</t>
  </si>
  <si>
    <t>Kjønn</t>
  </si>
  <si>
    <t>Fornavn</t>
  </si>
  <si>
    <t>E. Navn</t>
  </si>
  <si>
    <t>Gateadr.</t>
  </si>
  <si>
    <t>Post</t>
  </si>
  <si>
    <t>Sted</t>
  </si>
  <si>
    <t>Hestenavn</t>
  </si>
  <si>
    <t>17 møtt</t>
  </si>
  <si>
    <t>Vossestrand</t>
  </si>
  <si>
    <t>Bygstad</t>
  </si>
  <si>
    <t>Førde</t>
  </si>
  <si>
    <t>Nyborg</t>
  </si>
  <si>
    <t>Naustdal</t>
  </si>
  <si>
    <t>Fyllingsdalen</t>
  </si>
  <si>
    <t>Vågseidet</t>
  </si>
  <si>
    <t>Sandane</t>
  </si>
  <si>
    <t>Eikangervåg</t>
  </si>
  <si>
    <t>Nestun</t>
  </si>
  <si>
    <t>Dalsøyra</t>
  </si>
  <si>
    <t>mortenrygg@gmail.com</t>
  </si>
  <si>
    <t>marressd@online.no</t>
  </si>
  <si>
    <t>atlehogholm@gmail.com</t>
  </si>
  <si>
    <t>elin.helland@stangeland-molle.no</t>
  </si>
  <si>
    <t xml:space="preserve"> Moldalia 126, </t>
  </si>
  <si>
    <t xml:space="preserve"> 5267  </t>
  </si>
  <si>
    <t>Indre Arna</t>
  </si>
  <si>
    <t>Love You</t>
  </si>
  <si>
    <t>20 møtt</t>
  </si>
  <si>
    <t>Straume</t>
  </si>
  <si>
    <t>Valestrandfossen</t>
  </si>
  <si>
    <t>Strøket</t>
  </si>
  <si>
    <t>15/4. Transportproblemer for hestene fra Førde.</t>
  </si>
  <si>
    <t>Syk</t>
  </si>
  <si>
    <t>Godkj. mønst.løp</t>
  </si>
  <si>
    <t>18/5 (57,5) 1/6 (54,1)</t>
  </si>
  <si>
    <t>11/5 (51.9), 24/5 (48,1)</t>
  </si>
  <si>
    <t>11/5 (56,8) 24/5 (54,1)</t>
  </si>
  <si>
    <t>21.06.(56,9) 28/6(52,3)</t>
  </si>
  <si>
    <t>11/6 (51,9) 28/6 (49,3)</t>
  </si>
  <si>
    <t>21.06.(54,1) 12/7(46,8)</t>
  </si>
  <si>
    <t>11/7(31,1)</t>
  </si>
  <si>
    <t>21.06.(54,1) 5/7(49.8)</t>
  </si>
  <si>
    <t>26/7(57,4) 2/8 (55,0)</t>
  </si>
  <si>
    <t xml:space="preserve"> </t>
  </si>
  <si>
    <t>2/8(54,8) 9/8(54,4)</t>
  </si>
  <si>
    <t>19/8 (26,6) 28/8 (28,8)</t>
  </si>
  <si>
    <t>19/8 (56,0), 28/8 (59,8)</t>
  </si>
  <si>
    <t>xxxxxxxx</t>
  </si>
  <si>
    <t>15/11(54,9)</t>
  </si>
  <si>
    <t>30/8 (53,1) 22/11 (58,7)</t>
  </si>
  <si>
    <t>6/9 (35,3N)22/11(28,7)</t>
  </si>
  <si>
    <t>7 møtt</t>
  </si>
  <si>
    <t>71 % av de som har vært på mer enn 1 samling har greid mønstringsløp.</t>
  </si>
  <si>
    <t>Ikke deltatt</t>
  </si>
  <si>
    <t>20/12 (50,2)</t>
  </si>
  <si>
    <t>21/2 (39,6)</t>
  </si>
  <si>
    <t>21/2 (40,0)</t>
  </si>
  <si>
    <t>Ulsrud Wea</t>
  </si>
  <si>
    <t>Lille Beth</t>
  </si>
  <si>
    <t xml:space="preserve">Marianne </t>
  </si>
  <si>
    <t>Sogndal</t>
  </si>
  <si>
    <t>908 86858</t>
  </si>
  <si>
    <t>472 30506</t>
  </si>
  <si>
    <t>916 49103</t>
  </si>
  <si>
    <t>918 67208</t>
  </si>
  <si>
    <t>916 29173</t>
  </si>
  <si>
    <t>915 39147</t>
  </si>
  <si>
    <t>996 00940</t>
  </si>
  <si>
    <t>4/4-13(39,3)</t>
  </si>
  <si>
    <t>16/5(38,3)</t>
  </si>
  <si>
    <t>Innkjørt</t>
  </si>
  <si>
    <t>9/7-13(19,8)</t>
  </si>
  <si>
    <t>25/7-13(44,2)</t>
  </si>
  <si>
    <t>21/2-13 (39,5)</t>
  </si>
  <si>
    <t>FØDT 2011</t>
  </si>
  <si>
    <t>PÅMELDTE HESTER HORDALAND</t>
  </si>
  <si>
    <t>NR</t>
  </si>
  <si>
    <t>R</t>
  </si>
  <si>
    <t>KJ</t>
  </si>
  <si>
    <t>FARNAVN</t>
  </si>
  <si>
    <t>MORNAVN</t>
  </si>
  <si>
    <t>Mønst.løp</t>
  </si>
  <si>
    <t>Mobil</t>
  </si>
  <si>
    <t>Mailadresse</t>
  </si>
  <si>
    <t>Borkflya</t>
  </si>
  <si>
    <t>Bork Odin</t>
  </si>
  <si>
    <t>Ikke møtt</t>
  </si>
  <si>
    <t xml:space="preserve"> bvethe@online.no</t>
  </si>
  <si>
    <t>Bovis Åsa</t>
  </si>
  <si>
    <t>Åsajerven</t>
  </si>
  <si>
    <t>Forulykket</t>
  </si>
  <si>
    <t>Grans Viktoria</t>
  </si>
  <si>
    <t>Alm Viktor</t>
  </si>
  <si>
    <t>Morten og Tonje T.</t>
  </si>
  <si>
    <t>16/5(48,5)</t>
  </si>
  <si>
    <t>30/5(51,6)</t>
  </si>
  <si>
    <t>913 11 738</t>
  </si>
  <si>
    <t>tonje1990@hotmail.com</t>
  </si>
  <si>
    <t>Iljar</t>
  </si>
  <si>
    <t>480 48 002</t>
  </si>
  <si>
    <t>guro15@hotmail.com</t>
  </si>
  <si>
    <t>Kuven Sid</t>
  </si>
  <si>
    <t>15/8 (58,2)</t>
  </si>
  <si>
    <t>12/9 (52,0)</t>
  </si>
  <si>
    <t>Lilli Viktoria</t>
  </si>
  <si>
    <t>Langedalen 488</t>
  </si>
  <si>
    <t>asleleg@broadpark.no</t>
  </si>
  <si>
    <t>Linnvita</t>
  </si>
  <si>
    <t>905 14 303</t>
  </si>
  <si>
    <t>f-kvamme@online.no</t>
  </si>
  <si>
    <t>Mos Lomen</t>
  </si>
  <si>
    <t>25/7 (2,02)</t>
  </si>
  <si>
    <t>15/8 (59,8)</t>
  </si>
  <si>
    <t>952 93 782</t>
  </si>
  <si>
    <t>Odin Jenta</t>
  </si>
  <si>
    <t>DØD</t>
  </si>
  <si>
    <t>906 64 679</t>
  </si>
  <si>
    <t>hwjensen50@gmail.com</t>
  </si>
  <si>
    <t>S.G. Stjerne Balder</t>
  </si>
  <si>
    <t>Alsaker Bølla</t>
  </si>
  <si>
    <t>Vikavegen 63</t>
  </si>
  <si>
    <t>13/6 (48,8)</t>
  </si>
  <si>
    <t>20/6 (49,3)</t>
  </si>
  <si>
    <t>958 813 89</t>
  </si>
  <si>
    <t>stoseljelid@hotmail.com</t>
  </si>
  <si>
    <t>Skaffer Mario</t>
  </si>
  <si>
    <t>Olav L./Even</t>
  </si>
  <si>
    <t>5/9 (48,9)</t>
  </si>
  <si>
    <t>19/9 (49,1)</t>
  </si>
  <si>
    <t>909 97 422</t>
  </si>
  <si>
    <t>evhauge@gmail.com</t>
  </si>
  <si>
    <t>Spik Balder</t>
  </si>
  <si>
    <t>18/7 (48,4)</t>
  </si>
  <si>
    <t>25/7 (52,0)</t>
  </si>
  <si>
    <t>412 25 050</t>
  </si>
  <si>
    <t>tomlero@online.no</t>
  </si>
  <si>
    <t>Støa Stili</t>
  </si>
  <si>
    <t>4/7 (56,5)</t>
  </si>
  <si>
    <t>9/7 (53,2)</t>
  </si>
  <si>
    <t>951 16 691</t>
  </si>
  <si>
    <t>marita_morlandsto@hotmail.com</t>
  </si>
  <si>
    <t>Solbakken Jerv</t>
  </si>
  <si>
    <t>Jærvsøfaks</t>
  </si>
  <si>
    <t>Garli Elna</t>
  </si>
  <si>
    <t xml:space="preserve">Børge </t>
  </si>
  <si>
    <t>5/9 (49,6)</t>
  </si>
  <si>
    <t>12/9 (53,4)</t>
  </si>
  <si>
    <t>920 42 433</t>
  </si>
  <si>
    <t>borge@reelnoise.no</t>
  </si>
  <si>
    <t>Electra</t>
  </si>
  <si>
    <t>Thai Tanic</t>
  </si>
  <si>
    <t>25/7 (31,9)</t>
  </si>
  <si>
    <t>Electra Queen</t>
  </si>
  <si>
    <t>Jorunn Åse</t>
  </si>
  <si>
    <t>Eide Raknes</t>
  </si>
  <si>
    <t>Ostereidet</t>
  </si>
  <si>
    <t>20/6 (29,1)</t>
  </si>
  <si>
    <t>27/6 (31,9)</t>
  </si>
  <si>
    <t>ost05@hotmail.com</t>
  </si>
  <si>
    <t>Itsnotonlyonly</t>
  </si>
  <si>
    <t>S.J.'s Photo</t>
  </si>
  <si>
    <t>Thai Me Up</t>
  </si>
  <si>
    <t>Sletteneset 155</t>
  </si>
  <si>
    <t>901 77 584</t>
  </si>
  <si>
    <t>gwkas@online.no</t>
  </si>
  <si>
    <t>Ninjago</t>
  </si>
  <si>
    <t>Magnetic Power</t>
  </si>
  <si>
    <t>Nyala</t>
  </si>
  <si>
    <t>Strøket. Står i trening på Sørlandet.</t>
  </si>
  <si>
    <t>902 78 535</t>
  </si>
  <si>
    <t>trine.mostrøm@online.no</t>
  </si>
  <si>
    <t>Octarious</t>
  </si>
  <si>
    <t>Tartar</t>
  </si>
  <si>
    <t>20/6 (29,5)</t>
  </si>
  <si>
    <t>27/6 (31,3)</t>
  </si>
  <si>
    <t>Deep Sea Baby</t>
  </si>
  <si>
    <t>Trukket</t>
  </si>
  <si>
    <t>bentehvidtsten@hotmail.com</t>
  </si>
  <si>
    <t>N.S. Viranda</t>
  </si>
  <si>
    <t>camilla.solheim@enivest.net</t>
  </si>
  <si>
    <t>Rapp Fond</t>
  </si>
  <si>
    <t>29/8 (55,8)</t>
  </si>
  <si>
    <t>5/9 (53,0)</t>
  </si>
  <si>
    <t>arne.morten.fond@enivest.net</t>
  </si>
  <si>
    <t>Olu Lykkjar</t>
  </si>
  <si>
    <t xml:space="preserve">Geir </t>
  </si>
  <si>
    <t>9/6 (02,2)</t>
  </si>
  <si>
    <t>Belle Starlight</t>
  </si>
  <si>
    <t>Dahir De Prelong</t>
  </si>
  <si>
    <t>Inger-Jorunn</t>
  </si>
  <si>
    <t>Byrkjelo</t>
  </si>
  <si>
    <t>970 34 391</t>
  </si>
  <si>
    <t>i-klepp@frisurf.no</t>
  </si>
  <si>
    <t>Kalland Liberty</t>
  </si>
  <si>
    <t>Jim Ivar</t>
  </si>
  <si>
    <t>Tin Spika</t>
  </si>
  <si>
    <t>Spikeld</t>
  </si>
  <si>
    <t>Haugedalsveien 416</t>
  </si>
  <si>
    <t>Kallandseidet</t>
  </si>
  <si>
    <t>20/6 (54,9)</t>
  </si>
  <si>
    <t>4/7 (52,5)</t>
  </si>
  <si>
    <t>martin.fjelltveit@gmail.com</t>
  </si>
  <si>
    <t>Kalland Anastacia</t>
  </si>
  <si>
    <t>57 81 82 25</t>
  </si>
  <si>
    <t>99 22 96 63</t>
  </si>
  <si>
    <t>cool_goggen@hotmail.com</t>
  </si>
  <si>
    <t>Marine Jenta</t>
  </si>
  <si>
    <t>Horgen Tore</t>
  </si>
  <si>
    <t>Marine Terna</t>
  </si>
  <si>
    <t>Vinnesvegen 225</t>
  </si>
  <si>
    <t>Fusa</t>
  </si>
  <si>
    <t>5/9 (49,7)</t>
  </si>
  <si>
    <t>12/9 (52,1)</t>
  </si>
  <si>
    <t xml:space="preserve">46 95 00 66 </t>
  </si>
  <si>
    <t>ivarskjonhaMarine Jentaug@hotmail.com</t>
  </si>
  <si>
    <t>Helmen Sjur</t>
  </si>
  <si>
    <t>Eldama</t>
  </si>
  <si>
    <t>Tunesvegen 242</t>
  </si>
  <si>
    <t>Garnes</t>
  </si>
  <si>
    <t>12/9 (58,5)</t>
  </si>
  <si>
    <t>Aske Stjerna</t>
  </si>
  <si>
    <t xml:space="preserve">Silje </t>
  </si>
  <si>
    <t>Istadbakken 20</t>
  </si>
  <si>
    <t>Voss</t>
  </si>
  <si>
    <t>29/8 (47,3)</t>
  </si>
  <si>
    <t>12/9 (49,3)</t>
  </si>
  <si>
    <t>silje_carlsen_1985@hotmail.com</t>
  </si>
  <si>
    <t>14 MØTTE</t>
  </si>
  <si>
    <t>11 MØTT</t>
  </si>
  <si>
    <t>17 MØTT</t>
  </si>
  <si>
    <t xml:space="preserve"> Hester født i 2012. Påmeldte i Bergen</t>
  </si>
  <si>
    <t>Samlinger</t>
  </si>
  <si>
    <t>DOTTERUD STJERNA</t>
  </si>
  <si>
    <t>DOTTERUD TEDDY</t>
  </si>
  <si>
    <t>ASTRA STJERNA</t>
  </si>
  <si>
    <t xml:space="preserve">ROGER </t>
  </si>
  <si>
    <t>RYKKJE</t>
  </si>
  <si>
    <t>DRANGSVEGEN 265</t>
  </si>
  <si>
    <t>90708090</t>
  </si>
  <si>
    <t>BEKKE TULLA</t>
  </si>
  <si>
    <t>LISSI</t>
  </si>
  <si>
    <t>TONJE</t>
  </si>
  <si>
    <t>ROEIM</t>
  </si>
  <si>
    <t>HØGAFJELLSVEGEN 8</t>
  </si>
  <si>
    <t>91003558</t>
  </si>
  <si>
    <t>tonje.roeim@yahoo.no</t>
  </si>
  <si>
    <t>KUVEN TØTTO</t>
  </si>
  <si>
    <t>JÆRVSØVIKING</t>
  </si>
  <si>
    <t>KUVEN RINDA</t>
  </si>
  <si>
    <t>BENTE</t>
  </si>
  <si>
    <t>BORGEN</t>
  </si>
  <si>
    <t>SUNDØYHAGEN 24</t>
  </si>
  <si>
    <t>48032233</t>
  </si>
  <si>
    <t>cecilie@andersnp.com</t>
  </si>
  <si>
    <t>TIN TYRA</t>
  </si>
  <si>
    <t>TIN TVEITEN</t>
  </si>
  <si>
    <t>EVENSPIA</t>
  </si>
  <si>
    <t xml:space="preserve">MARTIN </t>
  </si>
  <si>
    <t>FJELLTVEIT</t>
  </si>
  <si>
    <t>HAUGSDALSVEGEN 416</t>
  </si>
  <si>
    <t>90732661</t>
  </si>
  <si>
    <t>martin.fjelltveit@hfk.no</t>
  </si>
  <si>
    <t>SPIK JERVA</t>
  </si>
  <si>
    <t>ÅSAJERVEN</t>
  </si>
  <si>
    <t>SPIK HILD</t>
  </si>
  <si>
    <t xml:space="preserve">TOM </t>
  </si>
  <si>
    <t>LERØEN</t>
  </si>
  <si>
    <t>GRIMSEIDVEGEN 130</t>
  </si>
  <si>
    <t>41225050</t>
  </si>
  <si>
    <t>MINAS AMINA</t>
  </si>
  <si>
    <t>SÆRPEFANTEN</t>
  </si>
  <si>
    <t>SERKLAND MINA</t>
  </si>
  <si>
    <t>ELIN.M</t>
  </si>
  <si>
    <t>POSTBOKS 17</t>
  </si>
  <si>
    <t>93039401</t>
  </si>
  <si>
    <t>PER VIKING</t>
  </si>
  <si>
    <t>SARA MAI</t>
  </si>
  <si>
    <t>JORUNN ÅSE</t>
  </si>
  <si>
    <t>RAKNES</t>
  </si>
  <si>
    <t>LADBERGET 16</t>
  </si>
  <si>
    <t>91595439</t>
  </si>
  <si>
    <t>EL VIKTOR</t>
  </si>
  <si>
    <t>ALM VIKTOR</t>
  </si>
  <si>
    <t>ELDINGSTJERNA</t>
  </si>
  <si>
    <t xml:space="preserve">KJARTAN </t>
  </si>
  <si>
    <t>REFSDAL</t>
  </si>
  <si>
    <t>90886858</t>
  </si>
  <si>
    <t>marrefsd@online.no</t>
  </si>
  <si>
    <t>BIRK TERNA</t>
  </si>
  <si>
    <t>LØTENGJERTA</t>
  </si>
  <si>
    <t xml:space="preserve">ELLINOR </t>
  </si>
  <si>
    <t>KREYBU</t>
  </si>
  <si>
    <t>92418666</t>
  </si>
  <si>
    <t>ellinor.kreybu@gmail.com</t>
  </si>
  <si>
    <t>BIRK JERVEN</t>
  </si>
  <si>
    <t>BIRK VILJA</t>
  </si>
  <si>
    <t>LARS INGE</t>
  </si>
  <si>
    <t>BIRKELAND</t>
  </si>
  <si>
    <t>98239635</t>
  </si>
  <si>
    <t>lib@elcas.no</t>
  </si>
  <si>
    <t>BIRK SIMIR</t>
  </si>
  <si>
    <t>H.G. BALDER</t>
  </si>
  <si>
    <t>ODA MAI</t>
  </si>
  <si>
    <t>DEEP SEA GLORY</t>
  </si>
  <si>
    <t>VB</t>
  </si>
  <si>
    <t>DONATO HANOVER</t>
  </si>
  <si>
    <t>NIGHTLIGHT</t>
  </si>
  <si>
    <t xml:space="preserve">BENTE </t>
  </si>
  <si>
    <t>HVIDSTEN</t>
  </si>
  <si>
    <t>KVAMSVEGEN 62</t>
  </si>
  <si>
    <t>98633035</t>
  </si>
  <si>
    <t>bentehvidsten@hotmail.com</t>
  </si>
  <si>
    <t>FIGHTING ODIWA</t>
  </si>
  <si>
    <t>CROMWELL</t>
  </si>
  <si>
    <t>ODINE K.</t>
  </si>
  <si>
    <t xml:space="preserve">MARIANNE </t>
  </si>
  <si>
    <t>KAAREVIK</t>
  </si>
  <si>
    <t>VESTBYGDVEGEN 295</t>
  </si>
  <si>
    <t>95268374</t>
  </si>
  <si>
    <t>mar-kaar@online.no</t>
  </si>
  <si>
    <t>T.H. THERMINA</t>
  </si>
  <si>
    <t>RUSKLEI FRØYA</t>
  </si>
  <si>
    <t xml:space="preserve">KATRINE </t>
  </si>
  <si>
    <t>HOLM</t>
  </si>
  <si>
    <t>BREISTEINVEGEN 275</t>
  </si>
  <si>
    <t>46778510</t>
  </si>
  <si>
    <t>MYSIG</t>
  </si>
  <si>
    <t>SYMI</t>
  </si>
  <si>
    <t>TONE MJELDE</t>
  </si>
  <si>
    <t>BLINDHEIM</t>
  </si>
  <si>
    <t>BLINDHEIMSVEGEN 193</t>
  </si>
  <si>
    <t>91629173</t>
  </si>
  <si>
    <t>EIDSNES JUNI</t>
  </si>
  <si>
    <t>KRAGEBOEN</t>
  </si>
  <si>
    <t>TROLL GRO</t>
  </si>
  <si>
    <t>GISLE ODDVAR</t>
  </si>
  <si>
    <t>MOBERG</t>
  </si>
  <si>
    <t>99210188</t>
  </si>
  <si>
    <t>goedue@hotmail.com</t>
  </si>
  <si>
    <t>LOVERDEGNILS</t>
  </si>
  <si>
    <t>MO MONET HANOVER</t>
  </si>
  <si>
    <t>SHANGRI INVINCIBLE</t>
  </si>
  <si>
    <t xml:space="preserve">JANICHE </t>
  </si>
  <si>
    <t>HANSEN</t>
  </si>
  <si>
    <t>LITLÅSVEIEN 34</t>
  </si>
  <si>
    <t>40404139</t>
  </si>
  <si>
    <t>janiche@bergenmaskin.no</t>
  </si>
  <si>
    <t>DAG ELDMI</t>
  </si>
  <si>
    <t>DAG MI</t>
  </si>
  <si>
    <t xml:space="preserve">JONAS </t>
  </si>
  <si>
    <t>VEVLE</t>
  </si>
  <si>
    <t>FLATEVAD</t>
  </si>
  <si>
    <t>90166311</t>
  </si>
  <si>
    <t>jonasvevle@gmail.com</t>
  </si>
  <si>
    <t>SKAFFER LYKKE</t>
  </si>
  <si>
    <t>ALVA BAUSA</t>
  </si>
  <si>
    <t>OLAV OG EVEN</t>
  </si>
  <si>
    <t>LANGEDALEN 188</t>
  </si>
  <si>
    <t>90997422</t>
  </si>
  <si>
    <t>LEAP DAY CREDIT</t>
  </si>
  <si>
    <t>CANTAB HALL</t>
  </si>
  <si>
    <t>SMART CREDIT</t>
  </si>
  <si>
    <t xml:space="preserve">EINRIDE </t>
  </si>
  <si>
    <t>HORSTAD</t>
  </si>
  <si>
    <t>Haukåsvn. 144</t>
  </si>
  <si>
    <t>91539147</t>
  </si>
  <si>
    <t>SØNDRE STJERNA</t>
  </si>
  <si>
    <t>SØNDRE LILL</t>
  </si>
  <si>
    <t xml:space="preserve">BIRGER-JAN </t>
  </si>
  <si>
    <t>BERGERSEN</t>
  </si>
  <si>
    <t>HOPSHAVN</t>
  </si>
  <si>
    <t>92258424</t>
  </si>
  <si>
    <t xml:space="preserve"> birger-jan.bergesen@akersolutions.com</t>
  </si>
  <si>
    <t>BJØRKEBALDER</t>
  </si>
  <si>
    <t>NESFLYA</t>
  </si>
  <si>
    <t>KIM M.</t>
  </si>
  <si>
    <t>BRUFLOT</t>
  </si>
  <si>
    <t>BOVIS TORNADO</t>
  </si>
  <si>
    <t>BRISKEBY PHILIP</t>
  </si>
  <si>
    <t>VALLE LILO</t>
  </si>
  <si>
    <t>VIDAR</t>
  </si>
  <si>
    <t>BRYN</t>
  </si>
  <si>
    <t>KROKEN</t>
  </si>
  <si>
    <t>VOSSASTARND</t>
  </si>
  <si>
    <t>VILJAR JANNE</t>
  </si>
  <si>
    <t>VILJAR TUSSA</t>
  </si>
  <si>
    <t>RUNE ARILD</t>
  </si>
  <si>
    <t>IDEN</t>
  </si>
  <si>
    <t>91335717</t>
  </si>
  <si>
    <t>runearild.iden@enivest.net</t>
  </si>
  <si>
    <t>GLAMOUR JET M.</t>
  </si>
  <si>
    <t>COCKTAIL JET</t>
  </si>
  <si>
    <t>SINDY HÅLERYD</t>
  </si>
  <si>
    <t>KATO MAGNE</t>
  </si>
  <si>
    <t>BRULAND</t>
  </si>
  <si>
    <t>91621317</t>
  </si>
  <si>
    <t>LYN VICTOR</t>
  </si>
  <si>
    <t>ÅSBLESA</t>
  </si>
  <si>
    <t xml:space="preserve">ODD </t>
  </si>
  <si>
    <t>91867208</t>
  </si>
  <si>
    <t>OLU DOFFEN</t>
  </si>
  <si>
    <t>OLU STJERNA</t>
  </si>
  <si>
    <t>GEIR</t>
  </si>
  <si>
    <t>ULLTANG</t>
  </si>
  <si>
    <t>98288907</t>
  </si>
  <si>
    <t>LINDSEY WHITE</t>
  </si>
  <si>
    <t>NORVELOUS HANOVER</t>
  </si>
  <si>
    <t>BABELLE SIMB</t>
  </si>
  <si>
    <t xml:space="preserve">MORTEN </t>
  </si>
  <si>
    <t>RYGG</t>
  </si>
  <si>
    <t>41510424</t>
  </si>
  <si>
    <t>morten.rygg@enivest.net</t>
  </si>
  <si>
    <t>DRENG MARIDA</t>
  </si>
  <si>
    <t>GIK BLESA</t>
  </si>
  <si>
    <t xml:space="preserve">TOR </t>
  </si>
  <si>
    <t>90766965</t>
  </si>
  <si>
    <t>torskilbrei@hotmail.com</t>
  </si>
  <si>
    <t>OBRIGADA H.</t>
  </si>
  <si>
    <t>BANKER HALL</t>
  </si>
  <si>
    <t>NELLY SUND</t>
  </si>
  <si>
    <t>MARIANNE OG ODD RUNE</t>
  </si>
  <si>
    <t>VIKHEIM</t>
  </si>
  <si>
    <t>REPPEN</t>
  </si>
  <si>
    <t>99229663</t>
  </si>
  <si>
    <t>RANO JENTA</t>
  </si>
  <si>
    <t>KONES MAI</t>
  </si>
  <si>
    <t>RANGNVALD</t>
  </si>
  <si>
    <t>NORDSTAND</t>
  </si>
  <si>
    <t>SUNDE</t>
  </si>
  <si>
    <t>LYKKENS LILLEGUTT</t>
  </si>
  <si>
    <t>KOLNES RAPPA</t>
  </si>
  <si>
    <t>ANETTE</t>
  </si>
  <si>
    <t>RASMUSSEN</t>
  </si>
  <si>
    <t>anette.rasmussen5@gmail.com</t>
  </si>
  <si>
    <t>TRYMSVEI 10</t>
  </si>
  <si>
    <t>NESTUN</t>
  </si>
  <si>
    <t>91527855</t>
  </si>
  <si>
    <t>S.G. JERV BLESA</t>
  </si>
  <si>
    <t xml:space="preserve">ÅSAJERVEN </t>
  </si>
  <si>
    <t>ALSAKER BØLLA</t>
  </si>
  <si>
    <t>STEIN - OVE</t>
  </si>
  <si>
    <t>SELJELID</t>
  </si>
  <si>
    <t>VIKAVEGEN 63</t>
  </si>
  <si>
    <t>21/11(59,5)</t>
  </si>
  <si>
    <t>03.10.2013(22,0)</t>
  </si>
  <si>
    <t xml:space="preserve"> Hester født i 2013. Påmeldte i Bergen</t>
  </si>
  <si>
    <t>Miss Mirchi</t>
  </si>
  <si>
    <t>Raja Mirchi</t>
  </si>
  <si>
    <t>Angelica Goal</t>
  </si>
  <si>
    <t>Vatnøy</t>
  </si>
  <si>
    <t>Orresteinen 27</t>
  </si>
  <si>
    <t>Roger og Roald</t>
  </si>
  <si>
    <t>90894811</t>
  </si>
  <si>
    <t>knarvik.handel@knarvik.com</t>
  </si>
  <si>
    <t>Elsås Tor</t>
  </si>
  <si>
    <t>Dolly Stjerna</t>
  </si>
  <si>
    <t>Harald</t>
  </si>
  <si>
    <t>Elsåsveien 178</t>
  </si>
  <si>
    <t>Dag Jo</t>
  </si>
  <si>
    <t>Dag Mi</t>
  </si>
  <si>
    <t>Jonas</t>
  </si>
  <si>
    <t>Vevle</t>
  </si>
  <si>
    <t>Nyborg Kongen</t>
  </si>
  <si>
    <t>99277748</t>
  </si>
  <si>
    <t>Almoda</t>
  </si>
  <si>
    <t>Beljue Christina</t>
  </si>
  <si>
    <t>Brit</t>
  </si>
  <si>
    <t>Dregelid</t>
  </si>
  <si>
    <t>Ostadalsveien 60</t>
  </si>
  <si>
    <t>0753</t>
  </si>
  <si>
    <t>brit.dregelid@hotmail.com</t>
  </si>
  <si>
    <t>23/3(20,1)</t>
  </si>
  <si>
    <t>23/3(38,1)</t>
  </si>
  <si>
    <t>23/3(38,3)</t>
  </si>
  <si>
    <t>Spang Lyana</t>
  </si>
  <si>
    <t>Tekno Odin</t>
  </si>
  <si>
    <t>Frisli Eldi</t>
  </si>
  <si>
    <t>Marte</t>
  </si>
  <si>
    <t>Villanger</t>
  </si>
  <si>
    <t>Vallalia 158</t>
  </si>
  <si>
    <t>41635914</t>
  </si>
  <si>
    <t>Sture Vikki</t>
  </si>
  <si>
    <t>Tysvær Hetti</t>
  </si>
  <si>
    <t>Evelyn</t>
  </si>
  <si>
    <t>Sture</t>
  </si>
  <si>
    <t>Kalvatræ 29a</t>
  </si>
  <si>
    <t>48242250</t>
  </si>
  <si>
    <t>renfred@online.no</t>
  </si>
  <si>
    <t>roger_rykkje@hotmail.com</t>
  </si>
  <si>
    <t>holm_katrine@hotmail.com</t>
  </si>
  <si>
    <t>kimhorstad@hotmail.com</t>
  </si>
  <si>
    <t>josteinfinne@gmail.com</t>
  </si>
  <si>
    <t>ragnords@online.no</t>
  </si>
  <si>
    <t>hildeek79@hotmail.no</t>
  </si>
  <si>
    <t>Jo Viking</t>
  </si>
  <si>
    <t>Voje Faks</t>
  </si>
  <si>
    <t>Sara Mai</t>
  </si>
  <si>
    <t>Jorun Åse</t>
  </si>
  <si>
    <t>Kuven Storm</t>
  </si>
  <si>
    <t xml:space="preserve">John </t>
  </si>
  <si>
    <t>helgbrei@online.no</t>
  </si>
  <si>
    <t>Ikaros</t>
  </si>
  <si>
    <t>Henfiksa</t>
  </si>
  <si>
    <t>Anita Eriksen</t>
  </si>
  <si>
    <t>Dag Arne Elvik</t>
  </si>
  <si>
    <t>Solbjørgveien 1010</t>
  </si>
  <si>
    <t>Årland</t>
  </si>
  <si>
    <t>henriksenanita@hotmail.com</t>
  </si>
  <si>
    <t>Tin Sula</t>
  </si>
  <si>
    <t>Martin Fjelltveit</t>
  </si>
  <si>
    <t>Anne Bente Totland</t>
  </si>
  <si>
    <t>Haugsdalsvn. 416</t>
  </si>
  <si>
    <t>Kalandseidet</t>
  </si>
  <si>
    <t>Tin Mai</t>
  </si>
  <si>
    <t>Tin Tveiten</t>
  </si>
  <si>
    <t>Alma Kim</t>
  </si>
  <si>
    <t>Øyvind Reinartsen</t>
  </si>
  <si>
    <t>oreinart@gmail.com</t>
  </si>
  <si>
    <t>Frk. Solid</t>
  </si>
  <si>
    <t>Leiknes Blesa</t>
  </si>
  <si>
    <t>Lisa og Grete</t>
  </si>
  <si>
    <t>Pickersgill</t>
  </si>
  <si>
    <t>Spondalen 68</t>
  </si>
  <si>
    <t>Ulset</t>
  </si>
  <si>
    <t>41696646</t>
  </si>
  <si>
    <t>lisa.k.pickersgill@gmail.com</t>
  </si>
  <si>
    <t>borgaab@online.no</t>
  </si>
  <si>
    <t>HJELMÅS</t>
  </si>
  <si>
    <t>frodehorstad@gmail.com</t>
  </si>
  <si>
    <t>3/4-14 (19,4)</t>
  </si>
  <si>
    <t>Aasen</t>
  </si>
  <si>
    <t>Øvre Fyllingsvei.82</t>
  </si>
  <si>
    <t>MARIANNEAASEN30@GMAIL.COM</t>
  </si>
  <si>
    <t>48062597</t>
  </si>
  <si>
    <t>marte_917@hotmail.com</t>
  </si>
  <si>
    <t>Spang Viljefryd</t>
  </si>
  <si>
    <t>Odins Kjempe</t>
  </si>
  <si>
    <t>Tullmi</t>
  </si>
  <si>
    <t xml:space="preserve">Malin </t>
  </si>
  <si>
    <t>Sæle Kårstad</t>
  </si>
  <si>
    <t>Skorane 38</t>
  </si>
  <si>
    <t>Uskedalen</t>
  </si>
  <si>
    <t>olebrumm_85@hotmail.com</t>
  </si>
  <si>
    <t>Vest Odin</t>
  </si>
  <si>
    <t>Haukeli Stjerna</t>
  </si>
  <si>
    <t>Øystein</t>
  </si>
  <si>
    <t>Rasmussen</t>
  </si>
  <si>
    <t>Vestbygdvegen 278</t>
  </si>
  <si>
    <t>Frekhaug</t>
  </si>
  <si>
    <t>90687171</t>
  </si>
  <si>
    <t>oystein.rasmussen@rikstoto.no</t>
  </si>
  <si>
    <t>Fighting Love</t>
  </si>
  <si>
    <t>Revenue</t>
  </si>
  <si>
    <t>Odine K</t>
  </si>
  <si>
    <t>Marianne</t>
  </si>
  <si>
    <t>Kaarevik</t>
  </si>
  <si>
    <t>Vestbygdvegen 295</t>
  </si>
  <si>
    <t>Tempranella</t>
  </si>
  <si>
    <t>Valestrandsfossen</t>
  </si>
  <si>
    <t>Mønst.løp 1</t>
  </si>
  <si>
    <t>Mønst.løp 2</t>
  </si>
  <si>
    <t>8/5 (50,0)</t>
  </si>
  <si>
    <t>15/5 (54,4)</t>
  </si>
  <si>
    <t>15/5 (57,1)</t>
  </si>
  <si>
    <t>15/5 (38,2)</t>
  </si>
  <si>
    <t>22/5 (47,6)</t>
  </si>
  <si>
    <t>22/5 (52,9)</t>
  </si>
  <si>
    <t>22/5 (42,8)</t>
  </si>
  <si>
    <t>22/5(21,3)</t>
  </si>
  <si>
    <t>24/4-14(39,9)</t>
  </si>
  <si>
    <t>24/4-14(44,1)</t>
  </si>
  <si>
    <t>5/6(59,6)</t>
  </si>
  <si>
    <t>5/6(48,3)</t>
  </si>
  <si>
    <t>5/6(28,3)</t>
  </si>
  <si>
    <t>5/6(59,0)</t>
  </si>
  <si>
    <t>5/6(28,8)</t>
  </si>
  <si>
    <t>5/6(49,4)</t>
  </si>
  <si>
    <t>12/6(26,5)</t>
  </si>
  <si>
    <t>12/6(54,6)</t>
  </si>
  <si>
    <t>12/6(54,9)</t>
  </si>
  <si>
    <t>12/6(02,2)</t>
  </si>
  <si>
    <t>12/6-14(22,9)</t>
  </si>
  <si>
    <t>VOSS.</t>
  </si>
  <si>
    <t>BJØRKEVEIEN 140</t>
  </si>
  <si>
    <t>FINNE</t>
  </si>
  <si>
    <t>JOSTEIN</t>
  </si>
  <si>
    <t>ACTAVIA SUND</t>
  </si>
  <si>
    <t>GENTLE STAR</t>
  </si>
  <si>
    <t>WHITNEY SALT</t>
  </si>
  <si>
    <t>17/6(28,7)</t>
  </si>
  <si>
    <t>19/6(31,1)</t>
  </si>
  <si>
    <t>19/6(53,7)</t>
  </si>
  <si>
    <t>26/6(53,1)</t>
  </si>
  <si>
    <t>26/6(57,0)</t>
  </si>
  <si>
    <t>24/6(26,6)</t>
  </si>
  <si>
    <t>Overført til Sørlandet</t>
  </si>
  <si>
    <t>12/6(56,2)</t>
  </si>
  <si>
    <t>24/7(01,5)</t>
  </si>
  <si>
    <t>31/7(03,6)</t>
  </si>
  <si>
    <t>28/8(48,1)</t>
  </si>
  <si>
    <t>28/8(53,1)</t>
  </si>
  <si>
    <t>Starter</t>
  </si>
  <si>
    <t>Bovis Oda</t>
  </si>
  <si>
    <t>Ve Blesa</t>
  </si>
  <si>
    <t xml:space="preserve">Vidar </t>
  </si>
  <si>
    <t>Kroken</t>
  </si>
  <si>
    <t>Isdalstø</t>
  </si>
  <si>
    <t>Seim</t>
  </si>
  <si>
    <t>Oslo</t>
  </si>
  <si>
    <t>11/9(51,4)</t>
  </si>
  <si>
    <t>11/9(59,0)</t>
  </si>
  <si>
    <t>11/9(58,5)</t>
  </si>
  <si>
    <t>11/*9(55,5)</t>
  </si>
  <si>
    <t>11/9(58,2)</t>
  </si>
  <si>
    <t>31.07.14(42,9)</t>
  </si>
  <si>
    <t>18/9-14(39,5)</t>
  </si>
  <si>
    <t>Lesja Edel</t>
  </si>
  <si>
    <t>Enjoythespirit S.C.</t>
  </si>
  <si>
    <t>Parkyou</t>
  </si>
  <si>
    <t>Wik Stjernen</t>
  </si>
  <si>
    <t>Alm Edel</t>
  </si>
  <si>
    <t>Cantab Hall</t>
  </si>
  <si>
    <t>Famillar Goal</t>
  </si>
  <si>
    <t>Park Angel</t>
  </si>
  <si>
    <t>Cris-Erik</t>
  </si>
  <si>
    <t>Tennebekk</t>
  </si>
  <si>
    <t>Langedalen 12B</t>
  </si>
  <si>
    <t>Enride</t>
  </si>
  <si>
    <t>Haukåsveien 144</t>
  </si>
  <si>
    <t>Anette</t>
  </si>
  <si>
    <t>Wassberg</t>
  </si>
  <si>
    <t>Myrdalsveien 95</t>
  </si>
  <si>
    <t>92254127</t>
  </si>
  <si>
    <t>48253230</t>
  </si>
  <si>
    <t>miss_susanne91@hotmail.com</t>
  </si>
  <si>
    <t>kjetil.wassberg@ica.com</t>
  </si>
  <si>
    <t>27/9(54,9)</t>
  </si>
  <si>
    <t>2/10(50,6)</t>
  </si>
  <si>
    <t>Satt til Team Weberg</t>
  </si>
  <si>
    <t>Expensive Hangover</t>
  </si>
  <si>
    <t>Text Me</t>
  </si>
  <si>
    <t>Across The Hills</t>
  </si>
  <si>
    <t xml:space="preserve">Janniche </t>
  </si>
  <si>
    <t>Opheim</t>
  </si>
  <si>
    <t>Nilsavegen 67</t>
  </si>
  <si>
    <t>Os</t>
  </si>
  <si>
    <t>94187100</t>
  </si>
  <si>
    <t>janniche@gogetlost.net</t>
  </si>
  <si>
    <t>Søviktindra</t>
  </si>
  <si>
    <t>Søvikterna</t>
  </si>
  <si>
    <t>Christiane</t>
  </si>
  <si>
    <t>Misje</t>
  </si>
  <si>
    <t>Ekerdalen 9F</t>
  </si>
  <si>
    <t>Søreidgrend</t>
  </si>
  <si>
    <t>May-Britt</t>
  </si>
  <si>
    <t>Kobbeltvedt</t>
  </si>
  <si>
    <t>Rekvesvegen 337</t>
  </si>
  <si>
    <t>Bovis Faxa</t>
  </si>
  <si>
    <t>Oppdatert 8/11-2014</t>
  </si>
  <si>
    <t>I trening hos Team Tvedt Nannestad.</t>
  </si>
  <si>
    <t>13/11(27,3)</t>
  </si>
  <si>
    <t>katobruland@gmail.com</t>
  </si>
  <si>
    <t>18/10(49,8)</t>
  </si>
  <si>
    <t>20.11(31,3)</t>
  </si>
  <si>
    <t>20/11(27,3)</t>
  </si>
  <si>
    <t>Oppdater 8/12-2014</t>
  </si>
  <si>
    <t>Minimum 2 samlinger</t>
  </si>
  <si>
    <t>Oppdater 25/1-2015</t>
  </si>
  <si>
    <t>Oppdatert 25/1-2015</t>
  </si>
  <si>
    <t xml:space="preserve"> Hester født i 2014. Påmeldte i Bergen</t>
  </si>
  <si>
    <t>Oppdatert:</t>
  </si>
  <si>
    <t>F</t>
  </si>
  <si>
    <t>Bovis Maia</t>
  </si>
  <si>
    <t>Hp</t>
  </si>
  <si>
    <t>99600940</t>
  </si>
  <si>
    <t>Bovis Mira</t>
  </si>
  <si>
    <t>Briskeby Philip</t>
  </si>
  <si>
    <t>Valle Lilo</t>
  </si>
  <si>
    <t>Kolbu Kniksen</t>
  </si>
  <si>
    <t>Valle Terna</t>
  </si>
  <si>
    <t xml:space="preserve">Marielle </t>
  </si>
  <si>
    <t>Smørås</t>
  </si>
  <si>
    <t>Ytrebygdsveien 193</t>
  </si>
  <si>
    <t>Kokstad</t>
  </si>
  <si>
    <t>90938242</t>
  </si>
  <si>
    <t>marielle@agregnskap.no</t>
  </si>
  <si>
    <t>Tysvær Adi</t>
  </si>
  <si>
    <t>Tysvær Åsa</t>
  </si>
  <si>
    <t>Elsås Perla</t>
  </si>
  <si>
    <t>Jan Roar</t>
  </si>
  <si>
    <t>Spang Gjerd</t>
  </si>
  <si>
    <t>Køhne</t>
  </si>
  <si>
    <t>Elsåsveien 180</t>
  </si>
  <si>
    <t>5912</t>
  </si>
  <si>
    <t>92287301</t>
  </si>
  <si>
    <t>Deep Sea Crusher</t>
  </si>
  <si>
    <t>Prodigious</t>
  </si>
  <si>
    <t>Kvamsvegen 62</t>
  </si>
  <si>
    <t>Deep Sea Cream</t>
  </si>
  <si>
    <t>Ready Cash</t>
  </si>
  <si>
    <t>Trons Eldina</t>
  </si>
  <si>
    <t>Trons Fryd</t>
  </si>
  <si>
    <t>Trons Djup Sjø</t>
  </si>
  <si>
    <t>Snøfnugg</t>
  </si>
  <si>
    <t>Sture Neon</t>
  </si>
  <si>
    <t>Kalvatræ 29 a</t>
  </si>
  <si>
    <t>482 42 250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</si>
</sst>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[$-F800]dddd\,\ mmmm\ dd\,\ yyyy"/>
  </numFmts>
  <fonts count="5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8"/>
      <color theme="1"/>
      <name val="Arial"/>
      <family val="2"/>
    </font>
    <font>
      <i/>
      <sz val="10"/>
      <color rgb="FFFF0000"/>
      <name val="Arial"/>
      <family val="2"/>
    </font>
    <font>
      <i/>
      <u/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u/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20"/>
      <color indexed="8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Calibri"/>
      <family val="2"/>
      <scheme val="minor"/>
    </font>
    <font>
      <u/>
      <sz val="11"/>
      <color rgb="FFFF0000"/>
      <name val="Calibri"/>
      <family val="2"/>
    </font>
    <font>
      <sz val="11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u/>
      <sz val="8"/>
      <color rgb="FFFF0000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u/>
      <sz val="10"/>
      <color theme="10"/>
      <name val="Calibri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i/>
      <sz val="10"/>
      <color theme="1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Arial"/>
      <family val="2"/>
    </font>
    <font>
      <u/>
      <sz val="8"/>
      <color theme="10"/>
      <name val="Calibri"/>
      <family val="2"/>
    </font>
    <font>
      <u/>
      <sz val="8"/>
      <color rgb="FFFF0000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0"/>
      <color rgb="FFFF0000"/>
      <name val="Calibri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NumberFormat="1" applyFont="1" applyBorder="1" applyAlignment="1">
      <alignment horizontal="center"/>
    </xf>
    <xf numFmtId="0" fontId="4" fillId="0" borderId="0" xfId="0" applyFont="1" applyBorder="1"/>
    <xf numFmtId="49" fontId="0" fillId="0" borderId="0" xfId="0" applyNumberForma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4" fontId="7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16" fontId="2" fillId="0" borderId="1" xfId="0" applyNumberFormat="1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9" fontId="7" fillId="0" borderId="0" xfId="3" applyFont="1" applyAlignment="1">
      <alignment horizontal="center"/>
    </xf>
    <xf numFmtId="0" fontId="15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0" xfId="0" applyNumberFormat="1" applyFont="1" applyAlignment="1">
      <alignment horizontal="center"/>
    </xf>
    <xf numFmtId="0" fontId="17" fillId="0" borderId="1" xfId="0" applyFont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0" fontId="16" fillId="0" borderId="0" xfId="0" applyFont="1"/>
    <xf numFmtId="0" fontId="16" fillId="0" borderId="1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14" fontId="17" fillId="0" borderId="0" xfId="0" applyNumberFormat="1" applyFont="1" applyBorder="1" applyAlignment="1">
      <alignment horizontal="center"/>
    </xf>
    <xf numFmtId="0" fontId="17" fillId="0" borderId="0" xfId="0" applyFont="1" applyBorder="1"/>
    <xf numFmtId="0" fontId="17" fillId="0" borderId="0" xfId="0" applyNumberFormat="1" applyFont="1" applyBorder="1" applyAlignment="1">
      <alignment horizontal="center"/>
    </xf>
    <xf numFmtId="0" fontId="17" fillId="0" borderId="4" xfId="0" applyFont="1" applyBorder="1"/>
    <xf numFmtId="0" fontId="17" fillId="0" borderId="4" xfId="0" applyFont="1" applyBorder="1" applyAlignment="1">
      <alignment horizontal="center"/>
    </xf>
    <xf numFmtId="0" fontId="5" fillId="0" borderId="7" xfId="1" applyFont="1" applyBorder="1" applyAlignment="1" applyProtection="1">
      <alignment horizontal="center"/>
    </xf>
    <xf numFmtId="0" fontId="3" fillId="0" borderId="1" xfId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11" fillId="0" borderId="1" xfId="1" applyFont="1" applyBorder="1" applyAlignment="1" applyProtection="1">
      <alignment horizontal="center"/>
    </xf>
    <xf numFmtId="0" fontId="3" fillId="2" borderId="1" xfId="1" applyFill="1" applyBorder="1" applyAlignment="1" applyProtection="1">
      <alignment horizontal="center"/>
    </xf>
    <xf numFmtId="0" fontId="6" fillId="0" borderId="1" xfId="1" applyFont="1" applyBorder="1" applyAlignment="1" applyProtection="1">
      <alignment horizontal="center"/>
    </xf>
    <xf numFmtId="0" fontId="18" fillId="0" borderId="1" xfId="1" applyFont="1" applyBorder="1" applyAlignment="1" applyProtection="1">
      <alignment horizontal="center"/>
    </xf>
    <xf numFmtId="0" fontId="17" fillId="0" borderId="5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" fontId="17" fillId="0" borderId="1" xfId="2" applyNumberFormat="1" applyFont="1" applyBorder="1" applyAlignment="1">
      <alignment horizontal="right"/>
    </xf>
    <xf numFmtId="164" fontId="2" fillId="0" borderId="1" xfId="2" applyNumberFormat="1" applyFont="1" applyBorder="1" applyAlignment="1">
      <alignment horizontal="right"/>
    </xf>
    <xf numFmtId="164" fontId="17" fillId="0" borderId="1" xfId="2" applyNumberFormat="1" applyFont="1" applyBorder="1" applyAlignment="1">
      <alignment horizontal="right"/>
    </xf>
    <xf numFmtId="164" fontId="10" fillId="0" borderId="1" xfId="2" applyNumberFormat="1" applyFont="1" applyBorder="1" applyAlignment="1">
      <alignment horizontal="right"/>
    </xf>
    <xf numFmtId="164" fontId="7" fillId="0" borderId="1" xfId="2" applyNumberFormat="1" applyFont="1" applyBorder="1" applyAlignment="1">
      <alignment horizontal="right"/>
    </xf>
    <xf numFmtId="164" fontId="7" fillId="0" borderId="6" xfId="2" applyNumberFormat="1" applyFont="1" applyBorder="1" applyAlignment="1">
      <alignment horizontal="center"/>
    </xf>
    <xf numFmtId="0" fontId="19" fillId="0" borderId="1" xfId="1" applyFont="1" applyBorder="1" applyAlignment="1" applyProtection="1">
      <alignment horizontal="center"/>
    </xf>
    <xf numFmtId="0" fontId="21" fillId="3" borderId="0" xfId="0" applyFont="1" applyFill="1"/>
    <xf numFmtId="0" fontId="22" fillId="3" borderId="0" xfId="0" applyFont="1" applyFill="1"/>
    <xf numFmtId="0" fontId="21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1" fillId="0" borderId="0" xfId="0" applyFont="1"/>
    <xf numFmtId="0" fontId="0" fillId="3" borderId="0" xfId="0" applyFill="1" applyAlignment="1">
      <alignment horizontal="center"/>
    </xf>
    <xf numFmtId="0" fontId="1" fillId="4" borderId="0" xfId="0" applyFont="1" applyFill="1"/>
    <xf numFmtId="14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NumberFormat="1" applyFont="1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ill="1"/>
    <xf numFmtId="0" fontId="20" fillId="0" borderId="0" xfId="0" applyFont="1" applyAlignment="1">
      <alignment horizontal="center"/>
    </xf>
    <xf numFmtId="14" fontId="20" fillId="0" borderId="0" xfId="0" applyNumberFormat="1" applyFont="1" applyAlignment="1">
      <alignment horizontal="center"/>
    </xf>
    <xf numFmtId="0" fontId="24" fillId="0" borderId="0" xfId="1" applyFont="1" applyAlignment="1" applyProtection="1"/>
    <xf numFmtId="0" fontId="20" fillId="0" borderId="0" xfId="0" applyFont="1"/>
    <xf numFmtId="14" fontId="0" fillId="0" borderId="0" xfId="0" applyNumberFormat="1" applyAlignment="1">
      <alignment horizontal="center"/>
    </xf>
    <xf numFmtId="0" fontId="25" fillId="0" borderId="0" xfId="0" applyFont="1" applyAlignment="1">
      <alignment horizontal="center"/>
    </xf>
    <xf numFmtId="0" fontId="3" fillId="0" borderId="0" xfId="1" applyAlignment="1" applyProtection="1"/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16" fontId="0" fillId="0" borderId="0" xfId="0" applyNumberFormat="1" applyAlignment="1">
      <alignment horizontal="center"/>
    </xf>
    <xf numFmtId="3" fontId="20" fillId="0" borderId="0" xfId="0" applyNumberFormat="1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3" fillId="0" borderId="0" xfId="1" applyBorder="1" applyAlignment="1" applyProtection="1"/>
    <xf numFmtId="0" fontId="20" fillId="0" borderId="0" xfId="0" applyFont="1" applyAlignment="1">
      <alignment horizontal="center" vertical="center"/>
    </xf>
    <xf numFmtId="0" fontId="24" fillId="0" borderId="0" xfId="1" applyFont="1" applyBorder="1" applyAlignment="1" applyProtection="1"/>
    <xf numFmtId="0" fontId="27" fillId="0" borderId="0" xfId="0" applyFont="1" applyBorder="1" applyAlignment="1">
      <alignment horizontal="center"/>
    </xf>
    <xf numFmtId="0" fontId="8" fillId="0" borderId="0" xfId="0" applyFont="1" applyBorder="1"/>
    <xf numFmtId="0" fontId="0" fillId="0" borderId="0" xfId="0" applyBorder="1"/>
    <xf numFmtId="0" fontId="0" fillId="0" borderId="0" xfId="0" applyFont="1" applyBorder="1" applyAlignment="1">
      <alignment horizontal="center"/>
    </xf>
    <xf numFmtId="0" fontId="28" fillId="0" borderId="0" xfId="0" applyFont="1" applyBorder="1"/>
    <xf numFmtId="0" fontId="2" fillId="0" borderId="0" xfId="0" applyFont="1" applyFill="1" applyBorder="1"/>
    <xf numFmtId="0" fontId="28" fillId="0" borderId="0" xfId="0" applyFont="1" applyBorder="1" applyAlignment="1">
      <alignment horizontal="center"/>
    </xf>
    <xf numFmtId="0" fontId="29" fillId="0" borderId="0" xfId="1" applyFont="1" applyBorder="1" applyAlignment="1" applyProtection="1"/>
    <xf numFmtId="0" fontId="27" fillId="0" borderId="0" xfId="0" applyFont="1" applyBorder="1"/>
    <xf numFmtId="0" fontId="27" fillId="0" borderId="0" xfId="0" applyFont="1"/>
    <xf numFmtId="14" fontId="8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9" fillId="3" borderId="3" xfId="0" applyFont="1" applyFill="1" applyBorder="1"/>
    <xf numFmtId="0" fontId="9" fillId="3" borderId="3" xfId="0" applyFont="1" applyFill="1" applyBorder="1" applyAlignment="1">
      <alignment horizontal="left"/>
    </xf>
    <xf numFmtId="0" fontId="14" fillId="3" borderId="3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center"/>
    </xf>
    <xf numFmtId="0" fontId="31" fillId="0" borderId="7" xfId="0" applyFont="1" applyBorder="1" applyAlignment="1">
      <alignment horizontal="left"/>
    </xf>
    <xf numFmtId="0" fontId="31" fillId="0" borderId="10" xfId="0" applyNumberFormat="1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10" xfId="0" applyFont="1" applyBorder="1" applyAlignment="1">
      <alignment horizontal="left"/>
    </xf>
    <xf numFmtId="0" fontId="31" fillId="0" borderId="7" xfId="0" applyFont="1" applyBorder="1"/>
    <xf numFmtId="0" fontId="31" fillId="0" borderId="10" xfId="0" applyFont="1" applyBorder="1"/>
    <xf numFmtId="0" fontId="31" fillId="0" borderId="7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49" fontId="31" fillId="0" borderId="11" xfId="0" applyNumberFormat="1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31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1" fillId="0" borderId="1" xfId="0" applyFont="1" applyBorder="1"/>
    <xf numFmtId="0" fontId="31" fillId="0" borderId="0" xfId="0" applyFont="1" applyBorder="1"/>
    <xf numFmtId="0" fontId="31" fillId="0" borderId="1" xfId="0" applyNumberFormat="1" applyFont="1" applyBorder="1" applyAlignment="1">
      <alignment horizontal="center"/>
    </xf>
    <xf numFmtId="49" fontId="31" fillId="0" borderId="5" xfId="0" applyNumberFormat="1" applyFont="1" applyBorder="1" applyAlignment="1">
      <alignment horizontal="center"/>
    </xf>
    <xf numFmtId="0" fontId="32" fillId="0" borderId="1" xfId="1" applyFont="1" applyBorder="1" applyAlignment="1" applyProtection="1">
      <alignment horizontal="center"/>
    </xf>
    <xf numFmtId="0" fontId="33" fillId="0" borderId="1" xfId="0" applyFont="1" applyBorder="1" applyAlignment="1">
      <alignment horizontal="center"/>
    </xf>
    <xf numFmtId="0" fontId="31" fillId="0" borderId="5" xfId="0" applyFont="1" applyBorder="1" applyAlignment="1">
      <alignment horizontal="left"/>
    </xf>
    <xf numFmtId="0" fontId="31" fillId="0" borderId="5" xfId="0" applyNumberFormat="1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0" borderId="5" xfId="0" applyFont="1" applyBorder="1"/>
    <xf numFmtId="0" fontId="31" fillId="0" borderId="4" xfId="0" applyFont="1" applyBorder="1" applyAlignment="1">
      <alignment horizontal="left"/>
    </xf>
    <xf numFmtId="0" fontId="31" fillId="0" borderId="4" xfId="0" applyFont="1" applyBorder="1"/>
    <xf numFmtId="0" fontId="31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1" fillId="0" borderId="0" xfId="0" applyFont="1"/>
    <xf numFmtId="16" fontId="31" fillId="0" borderId="1" xfId="0" applyNumberFormat="1" applyFont="1" applyBorder="1" applyAlignment="1">
      <alignment horizontal="center"/>
    </xf>
    <xf numFmtId="0" fontId="31" fillId="0" borderId="3" xfId="0" applyFont="1" applyBorder="1" applyAlignment="1">
      <alignment horizontal="left"/>
    </xf>
    <xf numFmtId="0" fontId="31" fillId="0" borderId="2" xfId="0" applyNumberFormat="1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12" xfId="0" applyFont="1" applyBorder="1" applyAlignment="1">
      <alignment horizontal="left"/>
    </xf>
    <xf numFmtId="0" fontId="31" fillId="0" borderId="3" xfId="0" applyFont="1" applyBorder="1"/>
    <xf numFmtId="0" fontId="31" fillId="0" borderId="2" xfId="0" applyFont="1" applyBorder="1"/>
    <xf numFmtId="0" fontId="31" fillId="0" borderId="12" xfId="0" applyFont="1" applyBorder="1"/>
    <xf numFmtId="49" fontId="31" fillId="0" borderId="13" xfId="0" applyNumberFormat="1" applyFont="1" applyBorder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14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49" fontId="9" fillId="3" borderId="0" xfId="0" applyNumberFormat="1" applyFont="1" applyFill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14" fontId="1" fillId="4" borderId="3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3" xfId="0" applyFont="1" applyFill="1" applyBorder="1"/>
    <xf numFmtId="0" fontId="1" fillId="4" borderId="3" xfId="0" applyNumberFormat="1" applyFont="1" applyFill="1" applyBorder="1" applyAlignment="1">
      <alignment horizontal="center"/>
    </xf>
    <xf numFmtId="14" fontId="1" fillId="4" borderId="2" xfId="0" applyNumberFormat="1" applyFont="1" applyFill="1" applyBorder="1" applyAlignment="1">
      <alignment horizontal="center"/>
    </xf>
    <xf numFmtId="17" fontId="1" fillId="4" borderId="2" xfId="0" applyNumberFormat="1" applyFont="1" applyFill="1" applyBorder="1" applyAlignment="1">
      <alignment horizontal="center"/>
    </xf>
    <xf numFmtId="17" fontId="1" fillId="4" borderId="3" xfId="0" applyNumberFormat="1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0" fontId="34" fillId="3" borderId="0" xfId="0" applyFont="1" applyFill="1" applyAlignment="1">
      <alignment horizontal="left"/>
    </xf>
    <xf numFmtId="16" fontId="0" fillId="0" borderId="0" xfId="0" applyNumberFormat="1" applyFont="1" applyAlignment="1">
      <alignment horizontal="center"/>
    </xf>
    <xf numFmtId="16" fontId="0" fillId="0" borderId="0" xfId="0" applyNumberFormat="1" applyFont="1" applyBorder="1" applyAlignment="1">
      <alignment horizontal="center"/>
    </xf>
    <xf numFmtId="16" fontId="27" fillId="0" borderId="0" xfId="0" applyNumberFormat="1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36" fillId="4" borderId="3" xfId="0" applyFont="1" applyFill="1" applyBorder="1" applyAlignment="1">
      <alignment horizontal="left"/>
    </xf>
    <xf numFmtId="14" fontId="36" fillId="4" borderId="3" xfId="0" applyNumberFormat="1" applyFont="1" applyFill="1" applyBorder="1" applyAlignment="1">
      <alignment horizontal="center"/>
    </xf>
    <xf numFmtId="0" fontId="36" fillId="4" borderId="3" xfId="0" applyFont="1" applyFill="1" applyBorder="1" applyAlignment="1">
      <alignment horizontal="center"/>
    </xf>
    <xf numFmtId="0" fontId="36" fillId="4" borderId="3" xfId="0" applyFont="1" applyFill="1" applyBorder="1"/>
    <xf numFmtId="0" fontId="36" fillId="4" borderId="3" xfId="0" applyNumberFormat="1" applyFont="1" applyFill="1" applyBorder="1" applyAlignment="1">
      <alignment horizontal="center"/>
    </xf>
    <xf numFmtId="0" fontId="36" fillId="4" borderId="9" xfId="0" applyFont="1" applyFill="1" applyBorder="1"/>
    <xf numFmtId="14" fontId="36" fillId="4" borderId="6" xfId="0" applyNumberFormat="1" applyFont="1" applyFill="1" applyBorder="1" applyAlignment="1">
      <alignment horizontal="center"/>
    </xf>
    <xf numFmtId="14" fontId="36" fillId="4" borderId="2" xfId="0" applyNumberFormat="1" applyFont="1" applyFill="1" applyBorder="1" applyAlignment="1">
      <alignment horizontal="center"/>
    </xf>
    <xf numFmtId="17" fontId="36" fillId="4" borderId="2" xfId="0" applyNumberFormat="1" applyFont="1" applyFill="1" applyBorder="1" applyAlignment="1">
      <alignment horizontal="center"/>
    </xf>
    <xf numFmtId="17" fontId="36" fillId="4" borderId="3" xfId="0" applyNumberFormat="1" applyFont="1" applyFill="1" applyBorder="1" applyAlignment="1">
      <alignment horizontal="center"/>
    </xf>
    <xf numFmtId="17" fontId="36" fillId="4" borderId="6" xfId="0" applyNumberFormat="1" applyFont="1" applyFill="1" applyBorder="1" applyAlignment="1">
      <alignment horizontal="center"/>
    </xf>
    <xf numFmtId="49" fontId="36" fillId="4" borderId="6" xfId="0" applyNumberFormat="1" applyFont="1" applyFill="1" applyBorder="1" applyAlignment="1">
      <alignment horizontal="center"/>
    </xf>
    <xf numFmtId="0" fontId="30" fillId="0" borderId="0" xfId="0" applyFont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6" fillId="0" borderId="7" xfId="1" applyFont="1" applyBorder="1" applyAlignment="1" applyProtection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37" fillId="0" borderId="1" xfId="1" applyFont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37" fillId="0" borderId="0" xfId="1" applyFont="1" applyAlignment="1" applyProtection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16" fontId="2" fillId="0" borderId="0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9" fillId="0" borderId="0" xfId="0" applyFont="1" applyBorder="1" applyAlignment="1">
      <alignment horizontal="left"/>
    </xf>
    <xf numFmtId="0" fontId="39" fillId="0" borderId="1" xfId="0" applyNumberFormat="1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9" fillId="0" borderId="4" xfId="0" applyFont="1" applyBorder="1" applyAlignment="1">
      <alignment horizontal="left"/>
    </xf>
    <xf numFmtId="0" fontId="39" fillId="0" borderId="0" xfId="0" applyFont="1" applyBorder="1"/>
    <xf numFmtId="0" fontId="39" fillId="0" borderId="1" xfId="0" applyFont="1" applyBorder="1"/>
    <xf numFmtId="0" fontId="39" fillId="0" borderId="4" xfId="0" applyFont="1" applyBorder="1"/>
    <xf numFmtId="0" fontId="39" fillId="0" borderId="5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1" fillId="0" borderId="3" xfId="0" applyFont="1" applyBorder="1"/>
    <xf numFmtId="14" fontId="7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3" xfId="0" applyFont="1" applyBorder="1"/>
    <xf numFmtId="0" fontId="0" fillId="0" borderId="3" xfId="0" applyBorder="1"/>
    <xf numFmtId="0" fontId="1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6" fontId="0" fillId="0" borderId="3" xfId="0" applyNumberFormat="1" applyFont="1" applyBorder="1" applyAlignment="1">
      <alignment horizontal="center"/>
    </xf>
    <xf numFmtId="0" fontId="3" fillId="0" borderId="3" xfId="1" applyBorder="1" applyAlignment="1" applyProtection="1"/>
    <xf numFmtId="164" fontId="20" fillId="0" borderId="0" xfId="2" applyNumberFormat="1" applyFont="1" applyAlignment="1">
      <alignment horizontal="center"/>
    </xf>
    <xf numFmtId="164" fontId="0" fillId="0" borderId="0" xfId="2" applyNumberFormat="1" applyFont="1" applyAlignment="1">
      <alignment horizontal="center"/>
    </xf>
    <xf numFmtId="164" fontId="17" fillId="0" borderId="0" xfId="2" applyNumberFormat="1" applyFont="1" applyAlignment="1">
      <alignment horizontal="center"/>
    </xf>
    <xf numFmtId="164" fontId="26" fillId="0" borderId="0" xfId="2" applyNumberFormat="1" applyFont="1" applyBorder="1" applyAlignment="1">
      <alignment horizontal="center"/>
    </xf>
    <xf numFmtId="164" fontId="8" fillId="0" borderId="0" xfId="2" applyNumberFormat="1" applyFont="1" applyBorder="1" applyAlignment="1">
      <alignment horizontal="center"/>
    </xf>
    <xf numFmtId="164" fontId="28" fillId="0" borderId="0" xfId="2" applyNumberFormat="1" applyFont="1" applyBorder="1" applyAlignment="1">
      <alignment horizontal="center"/>
    </xf>
    <xf numFmtId="164" fontId="8" fillId="0" borderId="3" xfId="2" applyNumberFormat="1" applyFont="1" applyBorder="1" applyAlignment="1">
      <alignment horizontal="center"/>
    </xf>
    <xf numFmtId="9" fontId="8" fillId="0" borderId="0" xfId="3" applyFont="1" applyAlignment="1">
      <alignment horizontal="center"/>
    </xf>
    <xf numFmtId="0" fontId="3" fillId="0" borderId="0" xfId="1" applyAlignment="1" applyProtection="1"/>
    <xf numFmtId="9" fontId="40" fillId="0" borderId="0" xfId="3" applyFont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38" fillId="0" borderId="0" xfId="0" applyFont="1" applyBorder="1" applyAlignment="1">
      <alignment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6" fontId="31" fillId="0" borderId="7" xfId="0" applyNumberFormat="1" applyFont="1" applyBorder="1" applyAlignment="1">
      <alignment horizontal="center"/>
    </xf>
    <xf numFmtId="0" fontId="34" fillId="3" borderId="3" xfId="0" applyFont="1" applyFill="1" applyBorder="1"/>
    <xf numFmtId="166" fontId="0" fillId="0" borderId="0" xfId="0" applyNumberFormat="1" applyAlignment="1">
      <alignment horizontal="center"/>
    </xf>
    <xf numFmtId="14" fontId="28" fillId="0" borderId="0" xfId="0" applyNumberFormat="1" applyFont="1" applyBorder="1" applyAlignment="1">
      <alignment horizontal="center"/>
    </xf>
    <xf numFmtId="0" fontId="3" fillId="0" borderId="0" xfId="1" applyAlignment="1" applyProtection="1"/>
    <xf numFmtId="0" fontId="39" fillId="0" borderId="5" xfId="0" applyFont="1" applyBorder="1" applyAlignment="1">
      <alignment horizontal="left"/>
    </xf>
    <xf numFmtId="0" fontId="39" fillId="0" borderId="5" xfId="0" applyNumberFormat="1" applyFont="1" applyBorder="1" applyAlignment="1">
      <alignment horizontal="center"/>
    </xf>
    <xf numFmtId="0" fontId="39" fillId="0" borderId="5" xfId="0" applyFont="1" applyBorder="1"/>
    <xf numFmtId="49" fontId="39" fillId="0" borderId="5" xfId="0" applyNumberFormat="1" applyFont="1" applyBorder="1" applyAlignment="1">
      <alignment horizontal="center"/>
    </xf>
    <xf numFmtId="0" fontId="41" fillId="3" borderId="0" xfId="0" applyFont="1" applyFill="1" applyAlignment="1">
      <alignment horizontal="left"/>
    </xf>
    <xf numFmtId="0" fontId="42" fillId="3" borderId="0" xfId="0" applyFont="1" applyFill="1" applyAlignment="1">
      <alignment horizontal="center"/>
    </xf>
    <xf numFmtId="0" fontId="43" fillId="3" borderId="3" xfId="0" applyFont="1" applyFill="1" applyBorder="1"/>
    <xf numFmtId="0" fontId="44" fillId="3" borderId="6" xfId="0" applyFont="1" applyFill="1" applyBorder="1" applyAlignment="1">
      <alignment horizontal="center"/>
    </xf>
    <xf numFmtId="0" fontId="45" fillId="4" borderId="3" xfId="0" applyFont="1" applyFill="1" applyBorder="1" applyAlignment="1">
      <alignment horizontal="left"/>
    </xf>
    <xf numFmtId="14" fontId="45" fillId="4" borderId="3" xfId="0" applyNumberFormat="1" applyFont="1" applyFill="1" applyBorder="1" applyAlignment="1">
      <alignment horizontal="center"/>
    </xf>
    <xf numFmtId="0" fontId="45" fillId="4" borderId="3" xfId="0" applyFont="1" applyFill="1" applyBorder="1" applyAlignment="1">
      <alignment horizontal="center"/>
    </xf>
    <xf numFmtId="0" fontId="45" fillId="4" borderId="3" xfId="0" applyFont="1" applyFill="1" applyBorder="1"/>
    <xf numFmtId="0" fontId="45" fillId="4" borderId="3" xfId="0" applyNumberFormat="1" applyFont="1" applyFill="1" applyBorder="1" applyAlignment="1">
      <alignment horizontal="center"/>
    </xf>
    <xf numFmtId="0" fontId="45" fillId="4" borderId="9" xfId="0" applyFont="1" applyFill="1" applyBorder="1"/>
    <xf numFmtId="14" fontId="45" fillId="4" borderId="6" xfId="0" applyNumberFormat="1" applyFont="1" applyFill="1" applyBorder="1" applyAlignment="1">
      <alignment horizontal="center"/>
    </xf>
    <xf numFmtId="14" fontId="45" fillId="4" borderId="2" xfId="0" applyNumberFormat="1" applyFont="1" applyFill="1" applyBorder="1" applyAlignment="1">
      <alignment horizontal="center"/>
    </xf>
    <xf numFmtId="17" fontId="45" fillId="4" borderId="2" xfId="0" applyNumberFormat="1" applyFont="1" applyFill="1" applyBorder="1" applyAlignment="1">
      <alignment horizontal="center"/>
    </xf>
    <xf numFmtId="17" fontId="45" fillId="4" borderId="3" xfId="0" applyNumberFormat="1" applyFont="1" applyFill="1" applyBorder="1" applyAlignment="1">
      <alignment horizontal="center"/>
    </xf>
    <xf numFmtId="17" fontId="45" fillId="4" borderId="6" xfId="0" applyNumberFormat="1" applyFont="1" applyFill="1" applyBorder="1" applyAlignment="1">
      <alignment horizontal="center"/>
    </xf>
    <xf numFmtId="49" fontId="45" fillId="4" borderId="2" xfId="0" applyNumberFormat="1" applyFont="1" applyFill="1" applyBorder="1" applyAlignment="1">
      <alignment horizontal="center"/>
    </xf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49" fillId="0" borderId="0" xfId="0" applyFont="1" applyBorder="1"/>
    <xf numFmtId="0" fontId="50" fillId="0" borderId="0" xfId="0" applyFont="1" applyBorder="1"/>
    <xf numFmtId="0" fontId="51" fillId="0" borderId="0" xfId="0" applyFont="1"/>
    <xf numFmtId="0" fontId="51" fillId="0" borderId="0" xfId="0" applyFont="1" applyAlignment="1">
      <alignment horizontal="left"/>
    </xf>
    <xf numFmtId="0" fontId="51" fillId="0" borderId="0" xfId="0" applyFont="1" applyAlignment="1">
      <alignment horizontal="center"/>
    </xf>
    <xf numFmtId="49" fontId="51" fillId="0" borderId="0" xfId="0" applyNumberFormat="1" applyFont="1" applyAlignment="1">
      <alignment horizontal="center"/>
    </xf>
    <xf numFmtId="0" fontId="52" fillId="0" borderId="7" xfId="1" applyFont="1" applyBorder="1" applyAlignment="1" applyProtection="1">
      <alignment horizontal="center"/>
    </xf>
    <xf numFmtId="0" fontId="52" fillId="0" borderId="1" xfId="1" applyFont="1" applyBorder="1" applyAlignment="1" applyProtection="1">
      <alignment horizontal="center"/>
    </xf>
    <xf numFmtId="0" fontId="52" fillId="2" borderId="1" xfId="1" applyFont="1" applyFill="1" applyBorder="1" applyAlignment="1" applyProtection="1">
      <alignment horizontal="center"/>
    </xf>
    <xf numFmtId="0" fontId="53" fillId="0" borderId="1" xfId="1" applyFont="1" applyBorder="1" applyAlignment="1" applyProtection="1">
      <alignment horizontal="center"/>
    </xf>
    <xf numFmtId="0" fontId="52" fillId="0" borderId="1" xfId="1" applyFont="1" applyBorder="1" applyAlignment="1" applyProtection="1"/>
    <xf numFmtId="0" fontId="52" fillId="0" borderId="2" xfId="1" applyFont="1" applyBorder="1" applyAlignment="1" applyProtection="1">
      <alignment horizontal="center"/>
    </xf>
    <xf numFmtId="0" fontId="54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4" fillId="0" borderId="4" xfId="0" applyFont="1" applyBorder="1"/>
    <xf numFmtId="0" fontId="55" fillId="0" borderId="2" xfId="0" applyFont="1" applyBorder="1" applyAlignment="1">
      <alignment horizontal="center"/>
    </xf>
    <xf numFmtId="0" fontId="55" fillId="0" borderId="6" xfId="0" applyFont="1" applyBorder="1" applyAlignment="1">
      <alignment horizontal="center"/>
    </xf>
    <xf numFmtId="0" fontId="54" fillId="0" borderId="6" xfId="0" applyFont="1" applyBorder="1" applyAlignment="1">
      <alignment horizontal="center"/>
    </xf>
    <xf numFmtId="49" fontId="54" fillId="0" borderId="6" xfId="0" applyNumberFormat="1" applyFont="1" applyBorder="1" applyAlignment="1">
      <alignment horizontal="center"/>
    </xf>
    <xf numFmtId="9" fontId="54" fillId="0" borderId="0" xfId="3" applyFont="1" applyAlignment="1">
      <alignment horizontal="center"/>
    </xf>
    <xf numFmtId="49" fontId="54" fillId="0" borderId="0" xfId="0" applyNumberFormat="1" applyFont="1" applyAlignment="1">
      <alignment horizontal="center"/>
    </xf>
    <xf numFmtId="0" fontId="31" fillId="0" borderId="13" xfId="0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0" fontId="34" fillId="3" borderId="3" xfId="0" applyFont="1" applyFill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horizontal="left"/>
    </xf>
    <xf numFmtId="0" fontId="56" fillId="0" borderId="0" xfId="1" applyFont="1" applyAlignment="1" applyProtection="1">
      <alignment horizontal="center"/>
    </xf>
    <xf numFmtId="0" fontId="17" fillId="0" borderId="5" xfId="0" applyFont="1" applyBorder="1" applyAlignment="1">
      <alignment horizontal="left"/>
    </xf>
    <xf numFmtId="0" fontId="17" fillId="0" borderId="1" xfId="0" applyNumberFormat="1" applyFont="1" applyBorder="1" applyAlignment="1">
      <alignment horizontal="center"/>
    </xf>
    <xf numFmtId="0" fontId="17" fillId="0" borderId="5" xfId="0" applyFont="1" applyBorder="1"/>
    <xf numFmtId="0" fontId="56" fillId="0" borderId="1" xfId="1" applyFont="1" applyBorder="1" applyAlignment="1" applyProtection="1">
      <alignment horizontal="center"/>
    </xf>
    <xf numFmtId="0" fontId="46" fillId="0" borderId="0" xfId="0" applyFont="1" applyBorder="1"/>
    <xf numFmtId="0" fontId="45" fillId="4" borderId="6" xfId="0" applyFont="1" applyFill="1" applyBorder="1" applyAlignment="1">
      <alignment horizontal="center"/>
    </xf>
    <xf numFmtId="14" fontId="31" fillId="0" borderId="1" xfId="0" applyNumberFormat="1" applyFont="1" applyBorder="1" applyAlignment="1">
      <alignment horizontal="center"/>
    </xf>
    <xf numFmtId="0" fontId="3" fillId="0" borderId="7" xfId="1" applyBorder="1" applyAlignment="1" applyProtection="1">
      <alignment horizontal="center"/>
    </xf>
    <xf numFmtId="0" fontId="3" fillId="0" borderId="0" xfId="1" applyAlignment="1" applyProtection="1">
      <alignment horizontal="center"/>
    </xf>
    <xf numFmtId="0" fontId="3" fillId="0" borderId="0" xfId="1" applyAlignment="1" applyProtection="1"/>
    <xf numFmtId="0" fontId="57" fillId="0" borderId="0" xfId="0" applyFont="1"/>
  </cellXfs>
  <cellStyles count="4">
    <cellStyle name="Hyperkobling" xfId="1" builtinId="8"/>
    <cellStyle name="Komma" xfId="2" builtinId="3"/>
    <cellStyle name="Normal" xfId="0" builtinId="0"/>
    <cellStyle name="Pros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ergto@online.no" TargetMode="External"/><Relationship Id="rId13" Type="http://schemas.openxmlformats.org/officeDocument/2006/relationships/hyperlink" Target="mailto:kjetil.tepstad@multiconsult.no" TargetMode="External"/><Relationship Id="rId18" Type="http://schemas.openxmlformats.org/officeDocument/2006/relationships/hyperlink" Target="mailto:oyno@hib.no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einride.horstad@vegvesen.no" TargetMode="External"/><Relationship Id="rId21" Type="http://schemas.openxmlformats.org/officeDocument/2006/relationships/hyperlink" Target="mailto:atlehogholm@gmail.com" TargetMode="External"/><Relationship Id="rId7" Type="http://schemas.openxmlformats.org/officeDocument/2006/relationships/hyperlink" Target="mailto:brede@retail24.no" TargetMode="External"/><Relationship Id="rId12" Type="http://schemas.openxmlformats.org/officeDocument/2006/relationships/hyperlink" Target="mailto:kjetil.tepstad@multiconsult.no" TargetMode="External"/><Relationship Id="rId17" Type="http://schemas.openxmlformats.org/officeDocument/2006/relationships/hyperlink" Target="mailto:bente-borgen@c2i.net" TargetMode="External"/><Relationship Id="rId25" Type="http://schemas.openxmlformats.org/officeDocument/2006/relationships/hyperlink" Target="mailto:hwjensen50@gmail.com" TargetMode="External"/><Relationship Id="rId2" Type="http://schemas.openxmlformats.org/officeDocument/2006/relationships/hyperlink" Target="mailto:anitamatre@hotmail.com" TargetMode="External"/><Relationship Id="rId16" Type="http://schemas.openxmlformats.org/officeDocument/2006/relationships/hyperlink" Target="mailto:langedalen484@hotmail.com" TargetMode="External"/><Relationship Id="rId20" Type="http://schemas.openxmlformats.org/officeDocument/2006/relationships/hyperlink" Target="mailto:marressd@online.no" TargetMode="External"/><Relationship Id="rId1" Type="http://schemas.openxmlformats.org/officeDocument/2006/relationships/hyperlink" Target="mailto:blindheim@vetlink.no" TargetMode="External"/><Relationship Id="rId6" Type="http://schemas.openxmlformats.org/officeDocument/2006/relationships/hyperlink" Target="mailto:injoheik@online.no" TargetMode="External"/><Relationship Id="rId11" Type="http://schemas.openxmlformats.org/officeDocument/2006/relationships/hyperlink" Target="mailto:blindheim@vetlink.no" TargetMode="External"/><Relationship Id="rId24" Type="http://schemas.openxmlformats.org/officeDocument/2006/relationships/hyperlink" Target="mailto:hwjensen50@gmail.com" TargetMode="External"/><Relationship Id="rId5" Type="http://schemas.openxmlformats.org/officeDocument/2006/relationships/hyperlink" Target="mailto:eivbry@live.no" TargetMode="External"/><Relationship Id="rId15" Type="http://schemas.openxmlformats.org/officeDocument/2006/relationships/hyperlink" Target="mailto:hoibypiril@gmail.com" TargetMode="External"/><Relationship Id="rId23" Type="http://schemas.openxmlformats.org/officeDocument/2006/relationships/hyperlink" Target="mailto:bente-borgen@c2i.net" TargetMode="External"/><Relationship Id="rId10" Type="http://schemas.openxmlformats.org/officeDocument/2006/relationships/hyperlink" Target="mailto:bentehvidsten@hotmail.co" TargetMode="External"/><Relationship Id="rId19" Type="http://schemas.openxmlformats.org/officeDocument/2006/relationships/hyperlink" Target="mailto:mortenrygg@gmail.com" TargetMode="External"/><Relationship Id="rId4" Type="http://schemas.openxmlformats.org/officeDocument/2006/relationships/hyperlink" Target="mailto:martefiz@hotmail.com" TargetMode="External"/><Relationship Id="rId9" Type="http://schemas.openxmlformats.org/officeDocument/2006/relationships/hyperlink" Target="mailto:jannees77@hotmail.com" TargetMode="External"/><Relationship Id="rId14" Type="http://schemas.openxmlformats.org/officeDocument/2006/relationships/hyperlink" Target="mailto:askorpen@gmail.com" TargetMode="External"/><Relationship Id="rId22" Type="http://schemas.openxmlformats.org/officeDocument/2006/relationships/hyperlink" Target="mailto:elin.helland@stangeland-molle.no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tomlero@online.no" TargetMode="External"/><Relationship Id="rId13" Type="http://schemas.openxmlformats.org/officeDocument/2006/relationships/hyperlink" Target="mailto:asleleg@broadpark.no" TargetMode="External"/><Relationship Id="rId18" Type="http://schemas.openxmlformats.org/officeDocument/2006/relationships/hyperlink" Target="mailto:bentehvidtsten@hotmail.com" TargetMode="External"/><Relationship Id="rId26" Type="http://schemas.openxmlformats.org/officeDocument/2006/relationships/hyperlink" Target="mailto:arne.morten.fond@enivest.net" TargetMode="External"/><Relationship Id="rId3" Type="http://schemas.openxmlformats.org/officeDocument/2006/relationships/hyperlink" Target="mailto:gwkas@online.no" TargetMode="External"/><Relationship Id="rId21" Type="http://schemas.openxmlformats.org/officeDocument/2006/relationships/hyperlink" Target="mailto:martin.fjelltveit@gmail.com" TargetMode="External"/><Relationship Id="rId7" Type="http://schemas.openxmlformats.org/officeDocument/2006/relationships/hyperlink" Target="mailto:evhauge@gmail.com" TargetMode="External"/><Relationship Id="rId12" Type="http://schemas.openxmlformats.org/officeDocument/2006/relationships/hyperlink" Target="mailto:bente-borgen@c2i.net" TargetMode="External"/><Relationship Id="rId17" Type="http://schemas.openxmlformats.org/officeDocument/2006/relationships/hyperlink" Target="mailto:MARIANNEAASEN30@GMAIL.COM" TargetMode="External"/><Relationship Id="rId25" Type="http://schemas.openxmlformats.org/officeDocument/2006/relationships/hyperlink" Target="mailto:silje_carlsen_1985@hotmail.com" TargetMode="External"/><Relationship Id="rId2" Type="http://schemas.openxmlformats.org/officeDocument/2006/relationships/hyperlink" Target="mailto:guro15@hotmail.com" TargetMode="External"/><Relationship Id="rId16" Type="http://schemas.openxmlformats.org/officeDocument/2006/relationships/hyperlink" Target="mailto:trine.mostr&#248;m@online.no" TargetMode="External"/><Relationship Id="rId20" Type="http://schemas.openxmlformats.org/officeDocument/2006/relationships/hyperlink" Target="mailto:camilla.solheim@enivest.net" TargetMode="External"/><Relationship Id="rId1" Type="http://schemas.openxmlformats.org/officeDocument/2006/relationships/hyperlink" Target="mailto:tonje1990@hotmail.com" TargetMode="External"/><Relationship Id="rId6" Type="http://schemas.openxmlformats.org/officeDocument/2006/relationships/hyperlink" Target="mailto:stoseljelid@hotmail.com" TargetMode="External"/><Relationship Id="rId11" Type="http://schemas.openxmlformats.org/officeDocument/2006/relationships/hyperlink" Target="mailto:eivbry@live.no" TargetMode="External"/><Relationship Id="rId24" Type="http://schemas.openxmlformats.org/officeDocument/2006/relationships/hyperlink" Target="mailto:ivarskjonhaug@hotmail.com" TargetMode="External"/><Relationship Id="rId5" Type="http://schemas.openxmlformats.org/officeDocument/2006/relationships/hyperlink" Target="mailto:hwjensen50@gmail.com" TargetMode="External"/><Relationship Id="rId15" Type="http://schemas.openxmlformats.org/officeDocument/2006/relationships/hyperlink" Target="mailto:marita_morlandsto@hotmail.com" TargetMode="External"/><Relationship Id="rId23" Type="http://schemas.openxmlformats.org/officeDocument/2006/relationships/hyperlink" Target="mailto:cool_goggen@hotmail.com" TargetMode="External"/><Relationship Id="rId10" Type="http://schemas.openxmlformats.org/officeDocument/2006/relationships/hyperlink" Target="mailto:i-klepp@frisurf.no" TargetMode="External"/><Relationship Id="rId19" Type="http://schemas.openxmlformats.org/officeDocument/2006/relationships/hyperlink" Target="mailto:bvethe@online.no" TargetMode="External"/><Relationship Id="rId4" Type="http://schemas.openxmlformats.org/officeDocument/2006/relationships/hyperlink" Target="mailto:f-kvamme@online.no" TargetMode="External"/><Relationship Id="rId9" Type="http://schemas.openxmlformats.org/officeDocument/2006/relationships/hyperlink" Target="mailto:borge@reelnoise.no" TargetMode="External"/><Relationship Id="rId14" Type="http://schemas.openxmlformats.org/officeDocument/2006/relationships/hyperlink" Target="mailto:atlehogholm@gmail.com" TargetMode="External"/><Relationship Id="rId22" Type="http://schemas.openxmlformats.org/officeDocument/2006/relationships/hyperlink" Target="mailto:ost05@hotmail.com" TargetMode="External"/><Relationship Id="rId27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katobruland@gmail.com" TargetMode="External"/><Relationship Id="rId3" Type="http://schemas.openxmlformats.org/officeDocument/2006/relationships/hyperlink" Target="mailto:roger_rykkje@hotmail.com" TargetMode="External"/><Relationship Id="rId7" Type="http://schemas.openxmlformats.org/officeDocument/2006/relationships/hyperlink" Target="mailto:martin.fjelltveit@hfk.no" TargetMode="External"/><Relationship Id="rId2" Type="http://schemas.openxmlformats.org/officeDocument/2006/relationships/hyperlink" Target="mailto:frodehorstad@gmail.com" TargetMode="External"/><Relationship Id="rId1" Type="http://schemas.openxmlformats.org/officeDocument/2006/relationships/hyperlink" Target="mailto:josteinfinne@gmail.com" TargetMode="External"/><Relationship Id="rId6" Type="http://schemas.openxmlformats.org/officeDocument/2006/relationships/hyperlink" Target="mailto:mar-kaar@online.no" TargetMode="External"/><Relationship Id="rId5" Type="http://schemas.openxmlformats.org/officeDocument/2006/relationships/hyperlink" Target="mailto:kimhorstad@hotmail.com" TargetMode="External"/><Relationship Id="rId4" Type="http://schemas.openxmlformats.org/officeDocument/2006/relationships/hyperlink" Target="mailto:einride.horstad@vegvesen.no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kjetil.wassberg@ica.com" TargetMode="External"/><Relationship Id="rId2" Type="http://schemas.openxmlformats.org/officeDocument/2006/relationships/hyperlink" Target="mailto:einride.horstad@vegvesen.no" TargetMode="External"/><Relationship Id="rId1" Type="http://schemas.openxmlformats.org/officeDocument/2006/relationships/hyperlink" Target="mailto:miss_susanne91@hotmail.com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janniche@gogetlost.net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mailto:marielle@agregnskap.no" TargetMode="External"/><Relationship Id="rId7" Type="http://schemas.openxmlformats.org/officeDocument/2006/relationships/hyperlink" Target="mailto:renfred@online.no" TargetMode="External"/><Relationship Id="rId2" Type="http://schemas.openxmlformats.org/officeDocument/2006/relationships/hyperlink" Target="mailto:borgaab@online.no" TargetMode="External"/><Relationship Id="rId1" Type="http://schemas.openxmlformats.org/officeDocument/2006/relationships/hyperlink" Target="mailto:borgaab@online.no" TargetMode="External"/><Relationship Id="rId6" Type="http://schemas.openxmlformats.org/officeDocument/2006/relationships/hyperlink" Target="mailto:bentehvidsten@hotmail.com" TargetMode="External"/><Relationship Id="rId5" Type="http://schemas.openxmlformats.org/officeDocument/2006/relationships/hyperlink" Target="mailto:hildeek79@hotmail.no" TargetMode="External"/><Relationship Id="rId4" Type="http://schemas.openxmlformats.org/officeDocument/2006/relationships/hyperlink" Target="mailto:marielle@agregnskap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B1" workbookViewId="0">
      <pane xSplit="5775" topLeftCell="I1"/>
      <selection activeCell="D45" sqref="D45"/>
      <selection pane="topRight" activeCell="S37" sqref="S37"/>
    </sheetView>
  </sheetViews>
  <sheetFormatPr baseColWidth="10" defaultRowHeight="15" x14ac:dyDescent="0.25"/>
  <cols>
    <col min="1" max="1" width="4.7109375" customWidth="1"/>
    <col min="2" max="2" width="16.28515625" style="5" customWidth="1"/>
    <col min="3" max="3" width="10.7109375" style="3" customWidth="1"/>
    <col min="4" max="4" width="5.28515625" bestFit="1" customWidth="1"/>
    <col min="5" max="5" width="5.7109375" bestFit="1" customWidth="1"/>
    <col min="6" max="6" width="13.28515625" customWidth="1"/>
    <col min="7" max="7" width="16.28515625" customWidth="1"/>
    <col min="8" max="8" width="15.5703125" bestFit="1" customWidth="1"/>
    <col min="9" max="9" width="10.42578125" customWidth="1"/>
    <col min="10" max="10" width="20.140625" customWidth="1"/>
    <col min="11" max="11" width="5.5703125" style="3" customWidth="1"/>
    <col min="12" max="12" width="15.28515625" customWidth="1"/>
    <col min="13" max="13" width="11" style="3" customWidth="1"/>
    <col min="14" max="14" width="10.28515625" style="3" customWidth="1"/>
    <col min="15" max="16" width="12.28515625" style="3" customWidth="1"/>
    <col min="17" max="17" width="20.42578125" style="3" customWidth="1"/>
    <col min="18" max="18" width="15.7109375" style="3" customWidth="1"/>
    <col min="19" max="19" width="11.5703125" style="3" customWidth="1"/>
    <col min="20" max="20" width="10.7109375" style="3" customWidth="1"/>
    <col min="21" max="21" width="10.42578125" style="19" customWidth="1"/>
    <col min="22" max="22" width="33.42578125" style="3" customWidth="1"/>
  </cols>
  <sheetData>
    <row r="1" spans="1:22" s="25" customFormat="1" ht="23.25" x14ac:dyDescent="0.35">
      <c r="A1" s="184" t="s">
        <v>324</v>
      </c>
      <c r="B1" s="185"/>
      <c r="C1" s="186" t="s">
        <v>325</v>
      </c>
      <c r="D1" s="185"/>
      <c r="E1" s="185"/>
      <c r="F1" s="185"/>
      <c r="G1" s="185"/>
      <c r="H1" s="185"/>
      <c r="I1" s="185"/>
      <c r="J1" s="185"/>
      <c r="K1" s="200" t="s">
        <v>997</v>
      </c>
      <c r="L1" s="185"/>
      <c r="M1" s="187"/>
      <c r="N1" s="188"/>
      <c r="O1" s="188"/>
      <c r="P1" s="188"/>
      <c r="Q1" s="188"/>
      <c r="R1" s="188"/>
      <c r="S1" s="188"/>
      <c r="T1" s="188"/>
      <c r="U1" s="189"/>
      <c r="V1" s="188"/>
    </row>
    <row r="2" spans="1:22" s="23" customFormat="1" ht="12.75" x14ac:dyDescent="0.2">
      <c r="A2" s="190" t="s">
        <v>267</v>
      </c>
      <c r="B2" s="191" t="s">
        <v>336</v>
      </c>
      <c r="C2" s="192" t="s">
        <v>328</v>
      </c>
      <c r="D2" s="193" t="s">
        <v>329</v>
      </c>
      <c r="E2" s="193" t="s">
        <v>330</v>
      </c>
      <c r="F2" s="193" t="s">
        <v>259</v>
      </c>
      <c r="G2" s="193" t="s">
        <v>260</v>
      </c>
      <c r="H2" s="194" t="s">
        <v>331</v>
      </c>
      <c r="I2" s="194" t="s">
        <v>332</v>
      </c>
      <c r="J2" s="194" t="s">
        <v>333</v>
      </c>
      <c r="K2" s="195" t="s">
        <v>334</v>
      </c>
      <c r="L2" s="194" t="s">
        <v>335</v>
      </c>
      <c r="M2" s="196">
        <v>40685</v>
      </c>
      <c r="N2" s="192">
        <v>40852</v>
      </c>
      <c r="O2" s="192">
        <v>41014</v>
      </c>
      <c r="P2" s="192">
        <v>41244</v>
      </c>
      <c r="Q2" s="197" t="s">
        <v>363</v>
      </c>
      <c r="R2" s="198" t="s">
        <v>327</v>
      </c>
      <c r="S2" s="197" t="s">
        <v>326</v>
      </c>
      <c r="T2" s="197" t="s">
        <v>400</v>
      </c>
      <c r="U2" s="199" t="s">
        <v>298</v>
      </c>
      <c r="V2" s="193" t="s">
        <v>286</v>
      </c>
    </row>
    <row r="3" spans="1:22" s="10" customFormat="1" ht="14.25" x14ac:dyDescent="0.2">
      <c r="A3" s="11">
        <v>1</v>
      </c>
      <c r="B3" s="6" t="s">
        <v>212</v>
      </c>
      <c r="C3" s="7">
        <v>40309</v>
      </c>
      <c r="D3" s="8" t="s">
        <v>0</v>
      </c>
      <c r="E3" s="8" t="s">
        <v>1</v>
      </c>
      <c r="F3" s="6" t="s">
        <v>153</v>
      </c>
      <c r="G3" s="6" t="s">
        <v>213</v>
      </c>
      <c r="H3" s="9" t="s">
        <v>106</v>
      </c>
      <c r="I3" s="9" t="s">
        <v>208</v>
      </c>
      <c r="J3" s="9" t="s">
        <v>211</v>
      </c>
      <c r="K3" s="12">
        <v>5713</v>
      </c>
      <c r="L3" s="9" t="s">
        <v>338</v>
      </c>
      <c r="M3" s="32" t="s">
        <v>320</v>
      </c>
      <c r="N3" s="8" t="s">
        <v>320</v>
      </c>
      <c r="O3" s="32" t="s">
        <v>320</v>
      </c>
      <c r="P3" s="8" t="s">
        <v>320</v>
      </c>
      <c r="Q3" s="47" t="s">
        <v>367</v>
      </c>
      <c r="R3" s="8" t="s">
        <v>802</v>
      </c>
      <c r="S3" s="78">
        <v>41732</v>
      </c>
      <c r="T3" s="81">
        <v>24000</v>
      </c>
      <c r="U3" s="35" t="s">
        <v>397</v>
      </c>
      <c r="V3" s="69" t="s">
        <v>292</v>
      </c>
    </row>
    <row r="4" spans="1:22" s="10" customFormat="1" x14ac:dyDescent="0.25">
      <c r="A4" s="11">
        <f t="shared" ref="A4:A16" si="0">SUM(A3)+1</f>
        <v>2</v>
      </c>
      <c r="B4" s="6" t="s">
        <v>187</v>
      </c>
      <c r="C4" s="7">
        <v>40300</v>
      </c>
      <c r="D4" s="8" t="s">
        <v>0</v>
      </c>
      <c r="E4" s="8" t="s">
        <v>1</v>
      </c>
      <c r="F4" s="6" t="s">
        <v>153</v>
      </c>
      <c r="G4" s="6" t="s">
        <v>185</v>
      </c>
      <c r="H4" s="9" t="s">
        <v>25</v>
      </c>
      <c r="I4" s="9" t="s">
        <v>178</v>
      </c>
      <c r="J4" s="9" t="s">
        <v>182</v>
      </c>
      <c r="K4" s="12">
        <v>5216</v>
      </c>
      <c r="L4" s="9" t="s">
        <v>188</v>
      </c>
      <c r="M4" s="32" t="s">
        <v>320</v>
      </c>
      <c r="N4" s="8" t="s">
        <v>320</v>
      </c>
      <c r="O4" s="32" t="s">
        <v>320</v>
      </c>
      <c r="P4" s="8"/>
      <c r="Q4" s="32" t="s">
        <v>374</v>
      </c>
      <c r="R4" s="7">
        <v>41522</v>
      </c>
      <c r="S4" s="78">
        <v>41559</v>
      </c>
      <c r="T4" s="81">
        <v>2000</v>
      </c>
      <c r="U4" s="35"/>
      <c r="V4" s="70" t="s">
        <v>304</v>
      </c>
    </row>
    <row r="5" spans="1:22" s="60" customFormat="1" ht="14.25" x14ac:dyDescent="0.2">
      <c r="A5" s="52">
        <f t="shared" si="0"/>
        <v>3</v>
      </c>
      <c r="B5" s="53" t="s">
        <v>120</v>
      </c>
      <c r="C5" s="54">
        <v>40331</v>
      </c>
      <c r="D5" s="55" t="s">
        <v>0</v>
      </c>
      <c r="E5" s="55" t="s">
        <v>2</v>
      </c>
      <c r="F5" s="53" t="s">
        <v>153</v>
      </c>
      <c r="G5" s="53" t="s">
        <v>119</v>
      </c>
      <c r="H5" s="56" t="s">
        <v>117</v>
      </c>
      <c r="I5" s="56" t="s">
        <v>9</v>
      </c>
      <c r="J5" s="56" t="s">
        <v>118</v>
      </c>
      <c r="K5" s="57">
        <v>5357</v>
      </c>
      <c r="L5" s="56" t="s">
        <v>116</v>
      </c>
      <c r="M5" s="58" t="s">
        <v>320</v>
      </c>
      <c r="N5" s="55"/>
      <c r="O5" s="58"/>
      <c r="P5" s="55"/>
      <c r="Q5" s="58"/>
      <c r="R5" s="55"/>
      <c r="S5" s="58"/>
      <c r="T5" s="82"/>
      <c r="U5" s="59"/>
      <c r="V5" s="86" t="s">
        <v>291</v>
      </c>
    </row>
    <row r="6" spans="1:22" s="60" customFormat="1" ht="14.25" x14ac:dyDescent="0.2">
      <c r="A6" s="52">
        <f t="shared" si="0"/>
        <v>4</v>
      </c>
      <c r="B6" s="53" t="s">
        <v>234</v>
      </c>
      <c r="C6" s="54">
        <v>40336</v>
      </c>
      <c r="D6" s="55" t="s">
        <v>0</v>
      </c>
      <c r="E6" s="55" t="s">
        <v>1</v>
      </c>
      <c r="F6" s="53" t="s">
        <v>261</v>
      </c>
      <c r="G6" s="53" t="s">
        <v>235</v>
      </c>
      <c r="H6" s="56" t="s">
        <v>34</v>
      </c>
      <c r="I6" s="56" t="s">
        <v>233</v>
      </c>
      <c r="J6" s="56" t="s">
        <v>140</v>
      </c>
      <c r="K6" s="57">
        <v>6977</v>
      </c>
      <c r="L6" s="56" t="s">
        <v>339</v>
      </c>
      <c r="M6" s="58"/>
      <c r="N6" s="55" t="s">
        <v>320</v>
      </c>
      <c r="O6" s="61"/>
      <c r="P6" s="76" t="s">
        <v>360</v>
      </c>
      <c r="Q6" s="58"/>
      <c r="R6" s="55"/>
      <c r="S6" s="58"/>
      <c r="T6" s="82"/>
      <c r="U6" s="59" t="s">
        <v>373</v>
      </c>
      <c r="V6" s="58"/>
    </row>
    <row r="7" spans="1:22" s="10" customFormat="1" ht="14.25" x14ac:dyDescent="0.2">
      <c r="A7" s="11">
        <f t="shared" si="0"/>
        <v>5</v>
      </c>
      <c r="B7" s="6" t="s">
        <v>246</v>
      </c>
      <c r="C7" s="7">
        <v>40301</v>
      </c>
      <c r="D7" s="8" t="s">
        <v>0</v>
      </c>
      <c r="E7" s="8" t="s">
        <v>1</v>
      </c>
      <c r="F7" s="6" t="s">
        <v>262</v>
      </c>
      <c r="G7" s="6" t="s">
        <v>245</v>
      </c>
      <c r="H7" s="9" t="s">
        <v>228</v>
      </c>
      <c r="I7" s="9" t="s">
        <v>229</v>
      </c>
      <c r="J7" s="9" t="s">
        <v>285</v>
      </c>
      <c r="K7" s="12">
        <v>6800</v>
      </c>
      <c r="L7" s="9" t="s">
        <v>340</v>
      </c>
      <c r="M7" s="32" t="s">
        <v>320</v>
      </c>
      <c r="N7" s="8" t="s">
        <v>320</v>
      </c>
      <c r="O7" s="32" t="s">
        <v>362</v>
      </c>
      <c r="P7" s="8" t="s">
        <v>320</v>
      </c>
      <c r="Q7" s="32" t="s">
        <v>378</v>
      </c>
      <c r="R7" s="8"/>
      <c r="S7" s="32"/>
      <c r="T7" s="81"/>
      <c r="U7" s="35" t="s">
        <v>396</v>
      </c>
      <c r="V7" s="71" t="s">
        <v>290</v>
      </c>
    </row>
    <row r="8" spans="1:22" s="10" customFormat="1" ht="14.25" x14ac:dyDescent="0.2">
      <c r="A8" s="52">
        <f t="shared" si="0"/>
        <v>6</v>
      </c>
      <c r="B8" s="26" t="s">
        <v>360</v>
      </c>
      <c r="C8" s="27">
        <v>40314</v>
      </c>
      <c r="D8" s="28" t="s">
        <v>0</v>
      </c>
      <c r="E8" s="28" t="s">
        <v>2</v>
      </c>
      <c r="F8" s="26" t="s">
        <v>66</v>
      </c>
      <c r="G8" s="26" t="s">
        <v>242</v>
      </c>
      <c r="H8" s="29" t="s">
        <v>44</v>
      </c>
      <c r="I8" s="29" t="s">
        <v>241</v>
      </c>
      <c r="J8" s="29" t="s">
        <v>47</v>
      </c>
      <c r="K8" s="30">
        <v>5960</v>
      </c>
      <c r="L8" s="29" t="s">
        <v>348</v>
      </c>
      <c r="M8" s="33" t="s">
        <v>320</v>
      </c>
      <c r="N8" s="28" t="s">
        <v>322</v>
      </c>
      <c r="O8" s="33"/>
      <c r="P8" s="76" t="s">
        <v>360</v>
      </c>
      <c r="Q8" s="33"/>
      <c r="R8" s="28"/>
      <c r="S8" s="33"/>
      <c r="T8" s="83"/>
      <c r="U8" s="36"/>
      <c r="V8" s="72" t="s">
        <v>289</v>
      </c>
    </row>
    <row r="9" spans="1:22" s="10" customFormat="1" ht="14.25" x14ac:dyDescent="0.2">
      <c r="A9" s="11">
        <f t="shared" si="0"/>
        <v>7</v>
      </c>
      <c r="B9" s="6" t="s">
        <v>258</v>
      </c>
      <c r="C9" s="7">
        <v>40245</v>
      </c>
      <c r="D9" s="8" t="s">
        <v>0</v>
      </c>
      <c r="E9" s="8" t="s">
        <v>2</v>
      </c>
      <c r="F9" s="6" t="s">
        <v>271</v>
      </c>
      <c r="G9" s="6" t="s">
        <v>32</v>
      </c>
      <c r="H9" s="9" t="s">
        <v>25</v>
      </c>
      <c r="I9" s="9" t="s">
        <v>26</v>
      </c>
      <c r="J9" s="9" t="s">
        <v>27</v>
      </c>
      <c r="K9" s="12">
        <v>5131</v>
      </c>
      <c r="L9" s="9" t="s">
        <v>341</v>
      </c>
      <c r="M9" s="32" t="s">
        <v>320</v>
      </c>
      <c r="N9" s="8"/>
      <c r="O9" s="32" t="s">
        <v>320</v>
      </c>
      <c r="P9" s="8" t="s">
        <v>320</v>
      </c>
      <c r="Q9" s="32"/>
      <c r="R9" s="8"/>
      <c r="S9" s="32"/>
      <c r="T9" s="81"/>
      <c r="U9" s="35" t="s">
        <v>395</v>
      </c>
      <c r="V9" s="71" t="s">
        <v>288</v>
      </c>
    </row>
    <row r="10" spans="1:22" s="10" customFormat="1" ht="14.25" x14ac:dyDescent="0.2">
      <c r="A10" s="11">
        <f t="shared" si="0"/>
        <v>8</v>
      </c>
      <c r="B10" s="6" t="s">
        <v>270</v>
      </c>
      <c r="C10" s="7">
        <v>40247</v>
      </c>
      <c r="D10" s="8" t="s">
        <v>0</v>
      </c>
      <c r="E10" s="8" t="s">
        <v>2</v>
      </c>
      <c r="F10" s="6" t="s">
        <v>153</v>
      </c>
      <c r="G10" s="6" t="s">
        <v>31</v>
      </c>
      <c r="H10" s="9" t="s">
        <v>29</v>
      </c>
      <c r="I10" s="9" t="s">
        <v>26</v>
      </c>
      <c r="J10" s="9" t="s">
        <v>30</v>
      </c>
      <c r="K10" s="12">
        <v>5131</v>
      </c>
      <c r="L10" s="9" t="s">
        <v>341</v>
      </c>
      <c r="M10" s="32" t="s">
        <v>320</v>
      </c>
      <c r="N10" s="8"/>
      <c r="O10" s="32" t="s">
        <v>320</v>
      </c>
      <c r="P10" s="8"/>
      <c r="Q10" s="32" t="s">
        <v>379</v>
      </c>
      <c r="R10" s="8"/>
      <c r="S10" s="32"/>
      <c r="T10" s="81"/>
      <c r="U10" s="35"/>
      <c r="V10" s="71" t="s">
        <v>288</v>
      </c>
    </row>
    <row r="11" spans="1:22" s="10" customFormat="1" ht="14.25" x14ac:dyDescent="0.2">
      <c r="A11" s="11">
        <f t="shared" si="0"/>
        <v>9</v>
      </c>
      <c r="B11" s="6" t="s">
        <v>248</v>
      </c>
      <c r="C11" s="7">
        <v>40308</v>
      </c>
      <c r="D11" s="8" t="s">
        <v>269</v>
      </c>
      <c r="E11" s="8" t="s">
        <v>2</v>
      </c>
      <c r="F11" s="6" t="s">
        <v>268</v>
      </c>
      <c r="G11" s="6" t="s">
        <v>223</v>
      </c>
      <c r="H11" s="9" t="s">
        <v>15</v>
      </c>
      <c r="I11" s="9" t="s">
        <v>229</v>
      </c>
      <c r="J11" s="9" t="s">
        <v>229</v>
      </c>
      <c r="K11" s="12">
        <v>6817</v>
      </c>
      <c r="L11" s="9" t="s">
        <v>342</v>
      </c>
      <c r="M11" s="32"/>
      <c r="N11" s="8" t="s">
        <v>320</v>
      </c>
      <c r="O11" s="32" t="s">
        <v>320</v>
      </c>
      <c r="P11" s="8"/>
      <c r="Q11" s="32" t="s">
        <v>366</v>
      </c>
      <c r="R11" s="8" t="s">
        <v>384</v>
      </c>
      <c r="S11" s="78">
        <v>41697</v>
      </c>
      <c r="T11" s="81">
        <v>7500</v>
      </c>
      <c r="U11" s="35" t="s">
        <v>394</v>
      </c>
      <c r="V11" s="71" t="s">
        <v>293</v>
      </c>
    </row>
    <row r="12" spans="1:22" s="10" customFormat="1" x14ac:dyDescent="0.25">
      <c r="A12" s="11">
        <f t="shared" si="0"/>
        <v>10</v>
      </c>
      <c r="B12" s="6" t="s">
        <v>74</v>
      </c>
      <c r="C12" s="7">
        <v>40338</v>
      </c>
      <c r="D12" s="8" t="s">
        <v>0</v>
      </c>
      <c r="E12" s="8" t="s">
        <v>2</v>
      </c>
      <c r="F12" s="6" t="s">
        <v>75</v>
      </c>
      <c r="G12" s="6" t="s">
        <v>263</v>
      </c>
      <c r="H12" s="9" t="s">
        <v>71</v>
      </c>
      <c r="I12" s="9" t="s">
        <v>72</v>
      </c>
      <c r="J12" s="9" t="s">
        <v>73</v>
      </c>
      <c r="K12" s="12">
        <v>5239</v>
      </c>
      <c r="L12" s="9" t="s">
        <v>319</v>
      </c>
      <c r="M12" s="32"/>
      <c r="N12" s="8" t="s">
        <v>320</v>
      </c>
      <c r="O12" s="32" t="s">
        <v>320</v>
      </c>
      <c r="P12" s="8"/>
      <c r="Q12" s="32" t="s">
        <v>365</v>
      </c>
      <c r="R12" s="8" t="s">
        <v>399</v>
      </c>
      <c r="S12" s="78">
        <v>41424</v>
      </c>
      <c r="T12" s="81">
        <v>48000</v>
      </c>
      <c r="U12" s="35"/>
      <c r="V12" s="70" t="s">
        <v>294</v>
      </c>
    </row>
    <row r="13" spans="1:22" s="10" customFormat="1" x14ac:dyDescent="0.25">
      <c r="A13" s="11">
        <f t="shared" si="0"/>
        <v>11</v>
      </c>
      <c r="B13" s="6" t="s">
        <v>40</v>
      </c>
      <c r="C13" s="7">
        <v>40238</v>
      </c>
      <c r="D13" s="8" t="s">
        <v>0</v>
      </c>
      <c r="E13" s="8" t="s">
        <v>2</v>
      </c>
      <c r="F13" s="6" t="s">
        <v>272</v>
      </c>
      <c r="G13" s="6" t="s">
        <v>39</v>
      </c>
      <c r="H13" s="9" t="s">
        <v>35</v>
      </c>
      <c r="I13" s="9" t="s">
        <v>7</v>
      </c>
      <c r="J13" s="9" t="s">
        <v>36</v>
      </c>
      <c r="K13" s="12">
        <v>5143</v>
      </c>
      <c r="L13" s="9" t="s">
        <v>343</v>
      </c>
      <c r="M13" s="32"/>
      <c r="N13" s="8" t="s">
        <v>320</v>
      </c>
      <c r="O13" s="32" t="s">
        <v>320</v>
      </c>
      <c r="P13" s="8" t="s">
        <v>320</v>
      </c>
      <c r="Q13" s="47" t="s">
        <v>369</v>
      </c>
      <c r="R13" s="8" t="s">
        <v>385</v>
      </c>
      <c r="S13" s="78">
        <v>41347</v>
      </c>
      <c r="T13" s="81">
        <v>63000</v>
      </c>
      <c r="U13" s="35" t="s">
        <v>306</v>
      </c>
      <c r="V13" s="70" t="s">
        <v>447</v>
      </c>
    </row>
    <row r="14" spans="1:22" s="10" customFormat="1" x14ac:dyDescent="0.25">
      <c r="A14" s="11">
        <f t="shared" si="0"/>
        <v>12</v>
      </c>
      <c r="B14" s="6" t="s">
        <v>168</v>
      </c>
      <c r="C14" s="7">
        <v>40299</v>
      </c>
      <c r="D14" s="8" t="s">
        <v>0</v>
      </c>
      <c r="E14" s="8" t="s">
        <v>1</v>
      </c>
      <c r="F14" s="6" t="s">
        <v>272</v>
      </c>
      <c r="G14" s="6" t="s">
        <v>167</v>
      </c>
      <c r="H14" s="9" t="s">
        <v>165</v>
      </c>
      <c r="I14" s="9" t="s">
        <v>166</v>
      </c>
      <c r="J14" s="9" t="s">
        <v>166</v>
      </c>
      <c r="K14" s="12">
        <v>5956</v>
      </c>
      <c r="L14" s="9" t="s">
        <v>344</v>
      </c>
      <c r="M14" s="32" t="s">
        <v>320</v>
      </c>
      <c r="N14" s="8"/>
      <c r="O14" s="32" t="s">
        <v>320</v>
      </c>
      <c r="P14" s="8"/>
      <c r="Q14" s="32"/>
      <c r="R14" s="8"/>
      <c r="S14" s="32"/>
      <c r="T14" s="81"/>
      <c r="U14" s="35" t="s">
        <v>391</v>
      </c>
      <c r="V14" s="70" t="s">
        <v>350</v>
      </c>
    </row>
    <row r="15" spans="1:22" s="60" customFormat="1" ht="14.25" x14ac:dyDescent="0.2">
      <c r="A15" s="52">
        <f t="shared" si="0"/>
        <v>13</v>
      </c>
      <c r="B15" s="53" t="s">
        <v>191</v>
      </c>
      <c r="C15" s="54">
        <v>40372</v>
      </c>
      <c r="D15" s="55" t="s">
        <v>0</v>
      </c>
      <c r="E15" s="55" t="s">
        <v>2</v>
      </c>
      <c r="F15" s="53" t="s">
        <v>153</v>
      </c>
      <c r="G15" s="53" t="s">
        <v>192</v>
      </c>
      <c r="H15" s="56" t="s">
        <v>5</v>
      </c>
      <c r="I15" s="56" t="s">
        <v>77</v>
      </c>
      <c r="J15" s="56" t="s">
        <v>89</v>
      </c>
      <c r="K15" s="57">
        <v>5281</v>
      </c>
      <c r="L15" s="56" t="s">
        <v>359</v>
      </c>
      <c r="M15" s="58" t="s">
        <v>320</v>
      </c>
      <c r="N15" s="55"/>
      <c r="O15" s="58"/>
      <c r="P15" s="55"/>
      <c r="Q15" s="58"/>
      <c r="R15" s="55"/>
      <c r="S15" s="58"/>
      <c r="T15" s="82"/>
      <c r="U15" s="59"/>
      <c r="V15" s="86"/>
    </row>
    <row r="16" spans="1:22" s="10" customFormat="1" x14ac:dyDescent="0.25">
      <c r="A16" s="11">
        <f t="shared" si="0"/>
        <v>14</v>
      </c>
      <c r="B16" s="6" t="s">
        <v>37</v>
      </c>
      <c r="C16" s="7">
        <v>40331</v>
      </c>
      <c r="D16" s="8" t="s">
        <v>0</v>
      </c>
      <c r="E16" s="8" t="s">
        <v>2</v>
      </c>
      <c r="F16" s="6" t="s">
        <v>273</v>
      </c>
      <c r="G16" s="6" t="s">
        <v>38</v>
      </c>
      <c r="H16" s="9" t="s">
        <v>35</v>
      </c>
      <c r="I16" s="9" t="s">
        <v>7</v>
      </c>
      <c r="J16" s="9" t="s">
        <v>36</v>
      </c>
      <c r="K16" s="12">
        <v>5143</v>
      </c>
      <c r="L16" s="9" t="s">
        <v>343</v>
      </c>
      <c r="M16" s="32"/>
      <c r="N16" s="8" t="s">
        <v>320</v>
      </c>
      <c r="O16" s="32" t="s">
        <v>320</v>
      </c>
      <c r="P16" s="8"/>
      <c r="Q16" s="47" t="s">
        <v>371</v>
      </c>
      <c r="R16" s="8" t="s">
        <v>386</v>
      </c>
      <c r="S16" s="78">
        <v>41347</v>
      </c>
      <c r="T16" s="81">
        <v>178000</v>
      </c>
      <c r="U16" s="35" t="s">
        <v>306</v>
      </c>
      <c r="V16" s="70" t="s">
        <v>447</v>
      </c>
    </row>
    <row r="17" spans="1:22" s="10" customFormat="1" x14ac:dyDescent="0.25">
      <c r="A17" s="11">
        <f t="shared" ref="A17:A25" si="1">SUM(A16+1)</f>
        <v>15</v>
      </c>
      <c r="B17" s="6" t="s">
        <v>83</v>
      </c>
      <c r="C17" s="7">
        <v>40309</v>
      </c>
      <c r="D17" s="8" t="s">
        <v>0</v>
      </c>
      <c r="E17" s="8" t="s">
        <v>2</v>
      </c>
      <c r="F17" s="6" t="s">
        <v>275</v>
      </c>
      <c r="G17" s="6" t="s">
        <v>102</v>
      </c>
      <c r="H17" s="9" t="s">
        <v>81</v>
      </c>
      <c r="I17" s="9" t="s">
        <v>82</v>
      </c>
      <c r="J17" t="s">
        <v>353</v>
      </c>
      <c r="K17" t="s">
        <v>354</v>
      </c>
      <c r="L17" s="9" t="s">
        <v>355</v>
      </c>
      <c r="M17" s="32" t="s">
        <v>320</v>
      </c>
      <c r="N17" s="8" t="s">
        <v>320</v>
      </c>
      <c r="O17" s="32" t="s">
        <v>320</v>
      </c>
      <c r="P17" s="8" t="s">
        <v>320</v>
      </c>
      <c r="Q17" s="46" t="s">
        <v>368</v>
      </c>
      <c r="R17" s="8" t="s">
        <v>398</v>
      </c>
      <c r="S17" s="78">
        <v>41410</v>
      </c>
      <c r="T17" s="81">
        <v>60500</v>
      </c>
      <c r="U17" s="35"/>
      <c r="V17" s="70" t="s">
        <v>352</v>
      </c>
    </row>
    <row r="18" spans="1:22" s="10" customFormat="1" x14ac:dyDescent="0.25">
      <c r="A18" s="11">
        <f t="shared" si="1"/>
        <v>16</v>
      </c>
      <c r="B18" s="6" t="s">
        <v>239</v>
      </c>
      <c r="C18" s="7">
        <v>40319</v>
      </c>
      <c r="D18" s="8" t="s">
        <v>3</v>
      </c>
      <c r="E18" s="8" t="s">
        <v>2</v>
      </c>
      <c r="F18" s="6" t="s">
        <v>265</v>
      </c>
      <c r="G18" s="6" t="s">
        <v>238</v>
      </c>
      <c r="H18" s="9" t="s">
        <v>85</v>
      </c>
      <c r="I18" s="9" t="s">
        <v>237</v>
      </c>
      <c r="J18" s="9" t="s">
        <v>237</v>
      </c>
      <c r="K18" s="12">
        <v>6823</v>
      </c>
      <c r="L18" s="9" t="s">
        <v>345</v>
      </c>
      <c r="M18" s="32" t="s">
        <v>320</v>
      </c>
      <c r="N18" s="8" t="s">
        <v>320</v>
      </c>
      <c r="O18" s="32"/>
      <c r="P18" s="8"/>
      <c r="Q18" s="32"/>
      <c r="R18" s="8" t="s">
        <v>898</v>
      </c>
      <c r="S18" s="78">
        <v>41880</v>
      </c>
      <c r="T18" s="81">
        <v>2000</v>
      </c>
      <c r="U18" s="35"/>
      <c r="V18" s="73" t="s">
        <v>349</v>
      </c>
    </row>
    <row r="19" spans="1:22" s="10" customFormat="1" ht="14.25" x14ac:dyDescent="0.2">
      <c r="A19" s="11">
        <f t="shared" si="1"/>
        <v>17</v>
      </c>
      <c r="B19" s="6" t="s">
        <v>202</v>
      </c>
      <c r="C19" s="7">
        <v>40203</v>
      </c>
      <c r="D19" s="8" t="s">
        <v>3</v>
      </c>
      <c r="E19" s="8" t="s">
        <v>1</v>
      </c>
      <c r="F19" s="6" t="s">
        <v>266</v>
      </c>
      <c r="G19" s="6" t="s">
        <v>162</v>
      </c>
      <c r="H19" s="9" t="s">
        <v>201</v>
      </c>
      <c r="I19" s="9" t="s">
        <v>200</v>
      </c>
      <c r="J19" s="9" t="s">
        <v>11</v>
      </c>
      <c r="K19" s="12">
        <v>5379</v>
      </c>
      <c r="L19" s="9" t="s">
        <v>65</v>
      </c>
      <c r="M19" s="32" t="s">
        <v>320</v>
      </c>
      <c r="N19" s="8" t="s">
        <v>320</v>
      </c>
      <c r="O19" s="32" t="s">
        <v>320</v>
      </c>
      <c r="P19" s="8"/>
      <c r="Q19" s="32"/>
      <c r="R19" s="8"/>
      <c r="S19" s="32"/>
      <c r="T19" s="81"/>
      <c r="U19" s="35" t="s">
        <v>305</v>
      </c>
      <c r="V19" s="71" t="s">
        <v>296</v>
      </c>
    </row>
    <row r="20" spans="1:22" s="60" customFormat="1" ht="14.25" x14ac:dyDescent="0.2">
      <c r="A20" s="52">
        <f t="shared" si="1"/>
        <v>18</v>
      </c>
      <c r="B20" s="53" t="s">
        <v>254</v>
      </c>
      <c r="C20" s="54">
        <v>40354</v>
      </c>
      <c r="D20" s="55" t="s">
        <v>3</v>
      </c>
      <c r="E20" s="55" t="s">
        <v>2</v>
      </c>
      <c r="F20" s="53" t="s">
        <v>283</v>
      </c>
      <c r="G20" s="53" t="s">
        <v>251</v>
      </c>
      <c r="H20" s="56" t="s">
        <v>253</v>
      </c>
      <c r="I20" s="56" t="s">
        <v>249</v>
      </c>
      <c r="J20" s="56" t="s">
        <v>284</v>
      </c>
      <c r="K20" s="57">
        <v>6817</v>
      </c>
      <c r="L20" s="56" t="s">
        <v>342</v>
      </c>
      <c r="M20" s="58" t="s">
        <v>320</v>
      </c>
      <c r="N20" s="55"/>
      <c r="O20" s="58"/>
      <c r="P20" s="55"/>
      <c r="Q20" s="58"/>
      <c r="R20" s="55"/>
      <c r="S20" s="58"/>
      <c r="T20" s="82"/>
      <c r="U20" s="59" t="s">
        <v>317</v>
      </c>
      <c r="V20" s="58"/>
    </row>
    <row r="21" spans="1:22" s="60" customFormat="1" ht="14.25" x14ac:dyDescent="0.2">
      <c r="A21" s="52">
        <f t="shared" si="1"/>
        <v>19</v>
      </c>
      <c r="B21" s="53" t="s">
        <v>160</v>
      </c>
      <c r="C21" s="54">
        <v>40351</v>
      </c>
      <c r="D21" s="55" t="s">
        <v>3</v>
      </c>
      <c r="E21" s="55" t="s">
        <v>2</v>
      </c>
      <c r="F21" s="53" t="s">
        <v>264</v>
      </c>
      <c r="G21" s="53" t="s">
        <v>161</v>
      </c>
      <c r="H21" s="56" t="s">
        <v>14</v>
      </c>
      <c r="I21" s="56" t="s">
        <v>64</v>
      </c>
      <c r="J21" s="56" t="s">
        <v>159</v>
      </c>
      <c r="K21" s="57">
        <v>5913</v>
      </c>
      <c r="L21" s="56" t="s">
        <v>346</v>
      </c>
      <c r="M21" s="58" t="s">
        <v>383</v>
      </c>
      <c r="N21" s="55"/>
      <c r="O21" s="58"/>
      <c r="P21" s="55"/>
      <c r="Q21" s="58"/>
      <c r="R21" s="55"/>
      <c r="S21" s="58"/>
      <c r="T21" s="82"/>
      <c r="U21" s="59" t="s">
        <v>307</v>
      </c>
      <c r="V21" s="58"/>
    </row>
    <row r="22" spans="1:22" s="10" customFormat="1" ht="14.25" x14ac:dyDescent="0.2">
      <c r="A22" s="11">
        <f t="shared" si="1"/>
        <v>20</v>
      </c>
      <c r="B22" s="6" t="s">
        <v>176</v>
      </c>
      <c r="C22" s="7">
        <v>40316</v>
      </c>
      <c r="D22" s="8" t="s">
        <v>3</v>
      </c>
      <c r="E22" s="8" t="s">
        <v>1</v>
      </c>
      <c r="F22" s="6" t="s">
        <v>264</v>
      </c>
      <c r="G22" s="6" t="s">
        <v>177</v>
      </c>
      <c r="H22" s="9" t="s">
        <v>174</v>
      </c>
      <c r="I22" s="9" t="s">
        <v>175</v>
      </c>
      <c r="J22" s="9" t="s">
        <v>134</v>
      </c>
      <c r="K22" s="12">
        <v>5763</v>
      </c>
      <c r="L22" s="9" t="s">
        <v>155</v>
      </c>
      <c r="M22" s="32"/>
      <c r="N22" s="8" t="s">
        <v>320</v>
      </c>
      <c r="O22" s="32" t="s">
        <v>320</v>
      </c>
      <c r="P22" s="8"/>
      <c r="Q22" s="32" t="s">
        <v>380</v>
      </c>
      <c r="R22" s="8"/>
      <c r="S22" s="32"/>
      <c r="T22" s="81"/>
      <c r="U22" s="35" t="s">
        <v>392</v>
      </c>
      <c r="V22" s="71" t="s">
        <v>295</v>
      </c>
    </row>
    <row r="23" spans="1:22" s="18" customFormat="1" ht="14.25" x14ac:dyDescent="0.2">
      <c r="A23" s="11">
        <f t="shared" si="1"/>
        <v>21</v>
      </c>
      <c r="B23" s="13" t="s">
        <v>149</v>
      </c>
      <c r="C23" s="14">
        <v>40289</v>
      </c>
      <c r="D23" s="15" t="s">
        <v>3</v>
      </c>
      <c r="E23" s="15" t="s">
        <v>2</v>
      </c>
      <c r="F23" s="13" t="s">
        <v>274</v>
      </c>
      <c r="G23" s="13" t="s">
        <v>150</v>
      </c>
      <c r="H23" s="16" t="s">
        <v>148</v>
      </c>
      <c r="I23" s="16" t="s">
        <v>143</v>
      </c>
      <c r="J23" s="16" t="s">
        <v>144</v>
      </c>
      <c r="K23" s="17">
        <v>5911</v>
      </c>
      <c r="L23" s="16" t="s">
        <v>299</v>
      </c>
      <c r="M23" s="32"/>
      <c r="N23" s="15"/>
      <c r="O23" s="32" t="s">
        <v>320</v>
      </c>
      <c r="P23" s="15"/>
      <c r="Q23" s="32"/>
      <c r="R23" s="15"/>
      <c r="S23" s="32"/>
      <c r="T23" s="81"/>
      <c r="U23" s="35"/>
      <c r="V23" s="71" t="s">
        <v>297</v>
      </c>
    </row>
    <row r="24" spans="1:22" s="18" customFormat="1" ht="14.25" x14ac:dyDescent="0.2">
      <c r="A24" s="11">
        <f t="shared" si="1"/>
        <v>22</v>
      </c>
      <c r="B24" s="13" t="s">
        <v>252</v>
      </c>
      <c r="C24" s="14">
        <v>40286</v>
      </c>
      <c r="D24" s="15" t="s">
        <v>3</v>
      </c>
      <c r="E24" s="15" t="s">
        <v>2</v>
      </c>
      <c r="F24" s="13" t="s">
        <v>276</v>
      </c>
      <c r="G24" s="13" t="s">
        <v>277</v>
      </c>
      <c r="H24" s="16" t="s">
        <v>247</v>
      </c>
      <c r="I24" s="16" t="s">
        <v>12</v>
      </c>
      <c r="J24" s="16"/>
      <c r="K24" s="17">
        <v>6817</v>
      </c>
      <c r="L24" s="16" t="s">
        <v>342</v>
      </c>
      <c r="M24" s="32" t="s">
        <v>320</v>
      </c>
      <c r="N24" s="15"/>
      <c r="O24" s="32" t="s">
        <v>320</v>
      </c>
      <c r="P24" s="15"/>
      <c r="Q24" s="32" t="s">
        <v>370</v>
      </c>
      <c r="R24" s="14" t="s">
        <v>774</v>
      </c>
      <c r="S24" s="78">
        <v>41767</v>
      </c>
      <c r="T24" s="81">
        <v>5500</v>
      </c>
      <c r="U24" s="35"/>
      <c r="V24" s="71"/>
    </row>
    <row r="25" spans="1:22" s="18" customFormat="1" ht="14.25" x14ac:dyDescent="0.2">
      <c r="A25" s="11">
        <f t="shared" si="1"/>
        <v>23</v>
      </c>
      <c r="B25" s="13" t="s">
        <v>278</v>
      </c>
      <c r="C25" s="14">
        <v>40350</v>
      </c>
      <c r="D25" s="15" t="s">
        <v>3</v>
      </c>
      <c r="E25" s="15" t="s">
        <v>2</v>
      </c>
      <c r="F25" s="13" t="s">
        <v>279</v>
      </c>
      <c r="G25" s="13" t="s">
        <v>280</v>
      </c>
      <c r="H25" s="16" t="s">
        <v>13</v>
      </c>
      <c r="I25" s="16" t="s">
        <v>21</v>
      </c>
      <c r="J25" s="16" t="s">
        <v>281</v>
      </c>
      <c r="K25" s="17">
        <v>5111</v>
      </c>
      <c r="L25" s="16" t="s">
        <v>97</v>
      </c>
      <c r="M25" s="32" t="s">
        <v>320</v>
      </c>
      <c r="N25" s="15" t="s">
        <v>320</v>
      </c>
      <c r="O25" s="32" t="s">
        <v>320</v>
      </c>
      <c r="P25" s="15"/>
      <c r="Q25" s="32"/>
      <c r="R25" s="15"/>
      <c r="S25" s="32"/>
      <c r="T25" s="81"/>
      <c r="U25" s="35"/>
      <c r="V25" s="71" t="s">
        <v>287</v>
      </c>
    </row>
    <row r="26" spans="1:22" s="16" customFormat="1" ht="12.75" x14ac:dyDescent="0.2">
      <c r="A26" s="15"/>
      <c r="B26" s="13"/>
      <c r="C26" s="14"/>
      <c r="D26" s="15"/>
      <c r="E26" s="15"/>
      <c r="F26" s="13"/>
      <c r="G26" s="13"/>
      <c r="H26" s="16" t="s">
        <v>19</v>
      </c>
      <c r="I26" s="16" t="s">
        <v>20</v>
      </c>
      <c r="J26" s="16" t="s">
        <v>281</v>
      </c>
      <c r="K26" s="17">
        <v>5111</v>
      </c>
      <c r="L26" s="16" t="s">
        <v>97</v>
      </c>
      <c r="M26" s="32"/>
      <c r="N26" s="15"/>
      <c r="O26" s="32"/>
      <c r="P26" s="15"/>
      <c r="Q26" s="32"/>
      <c r="R26" s="15"/>
      <c r="S26" s="32"/>
      <c r="T26" s="81"/>
      <c r="U26" s="35" t="s">
        <v>393</v>
      </c>
      <c r="V26" s="74" t="s">
        <v>287</v>
      </c>
    </row>
    <row r="27" spans="1:22" s="9" customFormat="1" ht="14.25" x14ac:dyDescent="0.2">
      <c r="A27" s="11">
        <v>24</v>
      </c>
      <c r="B27" s="6" t="s">
        <v>46</v>
      </c>
      <c r="C27" s="7">
        <v>40344</v>
      </c>
      <c r="D27" s="8" t="s">
        <v>3</v>
      </c>
      <c r="E27" s="8" t="s">
        <v>1</v>
      </c>
      <c r="F27" s="13" t="s">
        <v>282</v>
      </c>
      <c r="G27" s="13" t="s">
        <v>48</v>
      </c>
      <c r="H27" s="9" t="s">
        <v>44</v>
      </c>
      <c r="I27" s="9" t="s">
        <v>7</v>
      </c>
      <c r="J27" s="9" t="s">
        <v>45</v>
      </c>
      <c r="K27" s="12">
        <v>5227</v>
      </c>
      <c r="L27" s="9" t="s">
        <v>347</v>
      </c>
      <c r="M27" s="32" t="s">
        <v>320</v>
      </c>
      <c r="N27" s="8" t="s">
        <v>320</v>
      </c>
      <c r="O27" s="32" t="s">
        <v>320</v>
      </c>
      <c r="P27" s="8" t="s">
        <v>320</v>
      </c>
      <c r="Q27" s="32" t="s">
        <v>375</v>
      </c>
      <c r="R27" s="8" t="s">
        <v>401</v>
      </c>
      <c r="S27" s="78">
        <v>41508</v>
      </c>
      <c r="T27" s="81">
        <v>18000</v>
      </c>
      <c r="U27" s="35"/>
      <c r="V27" s="74"/>
    </row>
    <row r="28" spans="1:22" s="9" customFormat="1" x14ac:dyDescent="0.25">
      <c r="A28" s="11">
        <f t="shared" ref="A28:A34" si="2">SUM(A27+1)</f>
        <v>25</v>
      </c>
      <c r="B28" s="9" t="s">
        <v>151</v>
      </c>
      <c r="C28" s="7">
        <v>40287</v>
      </c>
      <c r="D28" s="8" t="s">
        <v>0</v>
      </c>
      <c r="E28" s="8" t="s">
        <v>1</v>
      </c>
      <c r="F28" s="9" t="s">
        <v>153</v>
      </c>
      <c r="G28" s="9" t="s">
        <v>313</v>
      </c>
      <c r="H28" s="9" t="s">
        <v>311</v>
      </c>
      <c r="I28" s="9" t="s">
        <v>146</v>
      </c>
      <c r="J28" s="9" t="s">
        <v>147</v>
      </c>
      <c r="K28" s="8">
        <v>5911</v>
      </c>
      <c r="L28" s="9" t="s">
        <v>299</v>
      </c>
      <c r="M28" s="32"/>
      <c r="N28" s="8" t="s">
        <v>320</v>
      </c>
      <c r="O28" s="32" t="s">
        <v>320</v>
      </c>
      <c r="P28" s="8"/>
      <c r="Q28" s="32" t="s">
        <v>376</v>
      </c>
      <c r="R28" s="8"/>
      <c r="S28" s="32"/>
      <c r="T28" s="81"/>
      <c r="U28" s="35" t="s">
        <v>312</v>
      </c>
      <c r="V28" s="70" t="s">
        <v>300</v>
      </c>
    </row>
    <row r="29" spans="1:22" s="56" customFormat="1" ht="14.25" x14ac:dyDescent="0.2">
      <c r="A29" s="52">
        <f t="shared" si="2"/>
        <v>26</v>
      </c>
      <c r="B29" s="53" t="s">
        <v>108</v>
      </c>
      <c r="C29" s="54">
        <v>40283</v>
      </c>
      <c r="D29" s="55" t="s">
        <v>0</v>
      </c>
      <c r="E29" s="55" t="s">
        <v>1</v>
      </c>
      <c r="F29" s="56" t="s">
        <v>91</v>
      </c>
      <c r="G29" s="56" t="s">
        <v>314</v>
      </c>
      <c r="H29" s="56" t="s">
        <v>79</v>
      </c>
      <c r="I29" s="56" t="s">
        <v>107</v>
      </c>
      <c r="J29" s="56" t="s">
        <v>96</v>
      </c>
      <c r="K29" s="55">
        <v>5268</v>
      </c>
      <c r="L29" s="56" t="s">
        <v>179</v>
      </c>
      <c r="M29" s="58" t="s">
        <v>383</v>
      </c>
      <c r="N29" s="55"/>
      <c r="O29" s="58"/>
      <c r="P29" s="55"/>
      <c r="Q29" s="58"/>
      <c r="R29" s="55"/>
      <c r="S29" s="58"/>
      <c r="T29" s="82"/>
      <c r="U29" s="59"/>
      <c r="V29" s="75" t="s">
        <v>301</v>
      </c>
    </row>
    <row r="30" spans="1:22" s="56" customFormat="1" ht="12.75" x14ac:dyDescent="0.2">
      <c r="A30" s="55">
        <f t="shared" si="2"/>
        <v>27</v>
      </c>
      <c r="B30" s="53" t="s">
        <v>95</v>
      </c>
      <c r="C30" s="54">
        <v>40352</v>
      </c>
      <c r="D30" s="55" t="s">
        <v>0</v>
      </c>
      <c r="E30" s="55" t="s">
        <v>1</v>
      </c>
      <c r="F30" s="56" t="s">
        <v>153</v>
      </c>
      <c r="G30" s="56" t="s">
        <v>94</v>
      </c>
      <c r="H30" s="56" t="s">
        <v>302</v>
      </c>
      <c r="I30" s="56" t="s">
        <v>92</v>
      </c>
      <c r="J30" s="56" t="s">
        <v>93</v>
      </c>
      <c r="K30" s="55">
        <v>5268</v>
      </c>
      <c r="L30" s="56" t="s">
        <v>179</v>
      </c>
      <c r="M30" s="58" t="s">
        <v>383</v>
      </c>
      <c r="N30" s="55"/>
      <c r="O30" s="58"/>
      <c r="P30" s="55"/>
      <c r="Q30" s="58" t="s">
        <v>364</v>
      </c>
      <c r="R30" s="55"/>
      <c r="S30" s="58"/>
      <c r="T30" s="82"/>
      <c r="U30" s="59"/>
      <c r="V30" s="75" t="s">
        <v>303</v>
      </c>
    </row>
    <row r="31" spans="1:22" s="20" customFormat="1" ht="12.75" x14ac:dyDescent="0.2">
      <c r="A31" s="8">
        <f t="shared" si="2"/>
        <v>28</v>
      </c>
      <c r="B31" s="21" t="s">
        <v>122</v>
      </c>
      <c r="C31" s="31">
        <v>39973</v>
      </c>
      <c r="D31" s="24" t="s">
        <v>0</v>
      </c>
      <c r="E31" s="24" t="s">
        <v>1</v>
      </c>
      <c r="F31" s="20" t="s">
        <v>315</v>
      </c>
      <c r="G31" s="20" t="s">
        <v>316</v>
      </c>
      <c r="H31" s="20" t="s">
        <v>308</v>
      </c>
      <c r="I31" s="20" t="s">
        <v>76</v>
      </c>
      <c r="J31" s="20" t="s">
        <v>121</v>
      </c>
      <c r="K31" s="24">
        <v>5357</v>
      </c>
      <c r="L31" s="20" t="s">
        <v>116</v>
      </c>
      <c r="M31" s="34"/>
      <c r="N31" s="24"/>
      <c r="O31" s="34" t="s">
        <v>320</v>
      </c>
      <c r="P31" s="24"/>
      <c r="Q31" s="34" t="s">
        <v>377</v>
      </c>
      <c r="R31" s="24"/>
      <c r="S31" s="34"/>
      <c r="T31" s="84"/>
      <c r="U31" s="37" t="s">
        <v>309</v>
      </c>
      <c r="V31" s="74" t="s">
        <v>310</v>
      </c>
    </row>
    <row r="32" spans="1:22" s="20" customFormat="1" ht="12" customHeight="1" x14ac:dyDescent="0.25">
      <c r="A32" s="8">
        <f t="shared" si="2"/>
        <v>29</v>
      </c>
      <c r="B32" s="21" t="s">
        <v>61</v>
      </c>
      <c r="C32" s="31">
        <v>40317</v>
      </c>
      <c r="D32" s="24" t="s">
        <v>0</v>
      </c>
      <c r="E32" s="24" t="s">
        <v>1</v>
      </c>
      <c r="F32" s="20" t="s">
        <v>318</v>
      </c>
      <c r="G32" s="20" t="s">
        <v>60</v>
      </c>
      <c r="H32" s="20" t="s">
        <v>16</v>
      </c>
      <c r="I32" s="21" t="s">
        <v>58</v>
      </c>
      <c r="J32" s="20" t="s">
        <v>59</v>
      </c>
      <c r="K32" s="24">
        <v>5236</v>
      </c>
      <c r="L32" s="20" t="s">
        <v>319</v>
      </c>
      <c r="M32" s="34"/>
      <c r="N32" s="24" t="s">
        <v>320</v>
      </c>
      <c r="O32" s="34" t="s">
        <v>320</v>
      </c>
      <c r="P32" s="24" t="s">
        <v>320</v>
      </c>
      <c r="Q32" s="34" t="s">
        <v>372</v>
      </c>
      <c r="R32" s="24" t="s">
        <v>402</v>
      </c>
      <c r="S32" s="34"/>
      <c r="T32" s="84"/>
      <c r="U32" s="38" t="s">
        <v>321</v>
      </c>
      <c r="V32" s="70" t="s">
        <v>351</v>
      </c>
    </row>
    <row r="33" spans="1:22" s="20" customFormat="1" ht="12" customHeight="1" x14ac:dyDescent="0.25">
      <c r="A33" s="8">
        <f t="shared" si="2"/>
        <v>30</v>
      </c>
      <c r="B33" s="41" t="s">
        <v>184</v>
      </c>
      <c r="C33" s="42">
        <v>39933</v>
      </c>
      <c r="D33" s="40" t="s">
        <v>0</v>
      </c>
      <c r="E33" s="40" t="s">
        <v>2</v>
      </c>
      <c r="F33" s="43" t="s">
        <v>261</v>
      </c>
      <c r="G33" s="43" t="s">
        <v>186</v>
      </c>
      <c r="H33" s="16" t="s">
        <v>25</v>
      </c>
      <c r="I33" s="16" t="s">
        <v>178</v>
      </c>
      <c r="J33" s="16" t="s">
        <v>182</v>
      </c>
      <c r="K33" s="17">
        <v>5216</v>
      </c>
      <c r="L33" s="16" t="s">
        <v>188</v>
      </c>
      <c r="M33" s="44"/>
      <c r="N33" s="45" t="s">
        <v>320</v>
      </c>
      <c r="O33" s="45" t="s">
        <v>320</v>
      </c>
      <c r="P33" s="44"/>
      <c r="Q33" s="45" t="s">
        <v>377</v>
      </c>
      <c r="R33" s="44" t="s">
        <v>403</v>
      </c>
      <c r="S33" s="278">
        <v>41347</v>
      </c>
      <c r="T33" s="84">
        <v>64000</v>
      </c>
      <c r="U33" s="34"/>
      <c r="V33" s="70" t="s">
        <v>304</v>
      </c>
    </row>
    <row r="34" spans="1:22" s="56" customFormat="1" ht="15" customHeight="1" x14ac:dyDescent="0.2">
      <c r="A34" s="62">
        <f t="shared" si="2"/>
        <v>31</v>
      </c>
      <c r="B34" s="63" t="s">
        <v>113</v>
      </c>
      <c r="C34" s="64">
        <v>40330</v>
      </c>
      <c r="D34" s="62" t="s">
        <v>3</v>
      </c>
      <c r="E34" s="62" t="s">
        <v>2</v>
      </c>
      <c r="F34" s="65" t="s">
        <v>356</v>
      </c>
      <c r="G34" s="65" t="s">
        <v>114</v>
      </c>
      <c r="H34" s="65" t="s">
        <v>112</v>
      </c>
      <c r="I34" s="65" t="s">
        <v>4</v>
      </c>
      <c r="J34" s="65" t="s">
        <v>42</v>
      </c>
      <c r="K34" s="66">
        <v>5353</v>
      </c>
      <c r="L34" s="67" t="s">
        <v>358</v>
      </c>
      <c r="M34" s="58" t="s">
        <v>383</v>
      </c>
      <c r="N34" s="62"/>
      <c r="O34" s="58"/>
      <c r="P34" s="62"/>
      <c r="Q34" s="58"/>
      <c r="R34" s="62"/>
      <c r="S34" s="58"/>
      <c r="T34" s="80"/>
      <c r="U34" s="68"/>
      <c r="V34" s="58"/>
    </row>
    <row r="35" spans="1:22" s="56" customFormat="1" ht="15" customHeight="1" x14ac:dyDescent="0.2">
      <c r="A35" s="62">
        <f>SUM(A34)+1</f>
        <v>32</v>
      </c>
      <c r="B35" s="63" t="s">
        <v>387</v>
      </c>
      <c r="C35" s="64">
        <v>40309</v>
      </c>
      <c r="D35" s="62" t="s">
        <v>0</v>
      </c>
      <c r="E35" s="62" t="s">
        <v>2</v>
      </c>
      <c r="F35" s="65" t="s">
        <v>268</v>
      </c>
      <c r="G35" s="65" t="s">
        <v>388</v>
      </c>
      <c r="H35" s="65" t="s">
        <v>389</v>
      </c>
      <c r="I35" s="65" t="s">
        <v>256</v>
      </c>
      <c r="J35" s="65" t="s">
        <v>257</v>
      </c>
      <c r="K35" s="66">
        <v>6856</v>
      </c>
      <c r="L35" s="65" t="s">
        <v>390</v>
      </c>
      <c r="M35" s="58" t="s">
        <v>383</v>
      </c>
      <c r="N35" s="62"/>
      <c r="O35" s="58"/>
      <c r="P35" s="62"/>
      <c r="Q35" s="58"/>
      <c r="R35" s="62"/>
      <c r="S35" s="58"/>
      <c r="T35" s="80"/>
      <c r="U35" s="68"/>
      <c r="V35" s="58"/>
    </row>
    <row r="36" spans="1:22" s="20" customFormat="1" ht="12.75" x14ac:dyDescent="0.2">
      <c r="B36" s="21"/>
      <c r="C36" s="24"/>
      <c r="K36" s="24"/>
      <c r="M36" s="49" t="s">
        <v>323</v>
      </c>
      <c r="N36" s="49" t="s">
        <v>337</v>
      </c>
      <c r="O36" s="49" t="s">
        <v>357</v>
      </c>
      <c r="P36" s="77" t="s">
        <v>381</v>
      </c>
      <c r="Q36" s="49">
        <v>15</v>
      </c>
      <c r="R36" s="50">
        <v>12</v>
      </c>
      <c r="S36" s="50">
        <v>11</v>
      </c>
      <c r="T36" s="85">
        <f>SUM(T3:T35)</f>
        <v>472500</v>
      </c>
      <c r="U36" s="51"/>
      <c r="V36" s="50"/>
    </row>
    <row r="37" spans="1:22" s="20" customFormat="1" ht="12.75" x14ac:dyDescent="0.2">
      <c r="B37" s="21" t="s">
        <v>361</v>
      </c>
      <c r="C37" s="24"/>
      <c r="H37" s="20" t="s">
        <v>373</v>
      </c>
      <c r="K37" s="24"/>
      <c r="M37" s="24"/>
      <c r="N37" s="24"/>
      <c r="O37" s="24"/>
      <c r="P37" s="24"/>
      <c r="Q37" s="48">
        <f>15/21</f>
        <v>0.7142857142857143</v>
      </c>
      <c r="R37" s="277">
        <f>SUM(R36)/21</f>
        <v>0.5714285714285714</v>
      </c>
      <c r="S37" s="48" t="s">
        <v>1001</v>
      </c>
      <c r="T37" s="79"/>
      <c r="U37" s="22"/>
      <c r="V37" s="24"/>
    </row>
    <row r="38" spans="1:22" s="20" customFormat="1" ht="11.25" customHeight="1" x14ac:dyDescent="0.2">
      <c r="B38" s="21"/>
      <c r="C38" s="24"/>
      <c r="H38" s="20" t="s">
        <v>373</v>
      </c>
      <c r="K38" s="24"/>
      <c r="L38" s="20" t="s">
        <v>373</v>
      </c>
      <c r="M38" s="24"/>
      <c r="N38" s="24"/>
      <c r="O38" s="24"/>
      <c r="P38" s="24"/>
      <c r="Q38" s="24" t="s">
        <v>382</v>
      </c>
      <c r="R38" s="24"/>
      <c r="S38" s="24"/>
      <c r="T38" s="24"/>
      <c r="U38" s="22"/>
      <c r="V38" s="24"/>
    </row>
    <row r="39" spans="1:22" s="20" customFormat="1" ht="12.75" x14ac:dyDescent="0.2">
      <c r="B39" s="21"/>
      <c r="C39" s="24"/>
      <c r="H39" s="20" t="s">
        <v>373</v>
      </c>
      <c r="J39" s="24"/>
      <c r="L39" s="24" t="s">
        <v>373</v>
      </c>
      <c r="M39" s="24"/>
      <c r="N39" s="24"/>
      <c r="O39" s="24"/>
      <c r="P39" s="24"/>
      <c r="Q39" s="24"/>
      <c r="R39" s="24"/>
      <c r="S39" s="22"/>
      <c r="T39" s="22"/>
      <c r="U39" s="24"/>
      <c r="V39" s="24"/>
    </row>
    <row r="40" spans="1:22" s="20" customFormat="1" ht="12.75" x14ac:dyDescent="0.2">
      <c r="B40" s="21"/>
      <c r="C40" s="24"/>
      <c r="K40" s="24"/>
      <c r="M40" s="24"/>
      <c r="N40" s="24"/>
      <c r="O40" s="24"/>
      <c r="P40" s="24"/>
      <c r="Q40" s="24"/>
      <c r="R40" s="24"/>
      <c r="S40" s="24"/>
      <c r="T40" s="24"/>
      <c r="U40" s="22"/>
      <c r="V40" s="24"/>
    </row>
    <row r="41" spans="1:22" s="20" customFormat="1" ht="12.75" x14ac:dyDescent="0.2">
      <c r="B41" s="21"/>
      <c r="C41" s="24"/>
      <c r="K41" s="24"/>
      <c r="M41" s="24"/>
      <c r="N41" s="24"/>
      <c r="O41" s="24"/>
      <c r="P41" s="24"/>
      <c r="Q41" s="24"/>
      <c r="R41" s="24" t="s">
        <v>373</v>
      </c>
      <c r="S41" s="24"/>
      <c r="T41" s="24"/>
      <c r="U41" s="22"/>
      <c r="V41" s="24"/>
    </row>
    <row r="42" spans="1:22" s="20" customFormat="1" ht="12.75" x14ac:dyDescent="0.2">
      <c r="B42" s="21"/>
      <c r="C42" s="24"/>
      <c r="K42" s="24"/>
      <c r="M42" s="24"/>
      <c r="N42" s="24"/>
      <c r="O42" s="24"/>
      <c r="P42" s="24"/>
      <c r="Q42" s="24"/>
      <c r="R42" s="24"/>
      <c r="S42" s="24"/>
      <c r="T42" s="24"/>
      <c r="U42" s="22"/>
      <c r="V42" s="24"/>
    </row>
    <row r="43" spans="1:22" s="20" customFormat="1" ht="12.75" x14ac:dyDescent="0.2">
      <c r="B43" s="21"/>
      <c r="C43" s="24"/>
      <c r="K43" s="24"/>
      <c r="M43" s="24"/>
      <c r="N43" s="24"/>
      <c r="O43" s="24"/>
      <c r="P43" s="24"/>
      <c r="Q43" s="24"/>
      <c r="R43" s="24"/>
      <c r="S43" s="24"/>
      <c r="T43" s="24"/>
      <c r="U43" s="22"/>
      <c r="V43" s="24"/>
    </row>
    <row r="44" spans="1:22" s="20" customFormat="1" ht="12.75" x14ac:dyDescent="0.2">
      <c r="B44" s="21"/>
      <c r="C44" s="24"/>
      <c r="K44" s="24"/>
      <c r="M44" s="24"/>
      <c r="N44" s="24"/>
      <c r="O44" s="24"/>
      <c r="P44" s="39"/>
      <c r="Q44" s="39"/>
      <c r="R44" s="39"/>
      <c r="S44" s="39"/>
      <c r="T44" s="39"/>
      <c r="U44" s="22"/>
      <c r="V44" s="24"/>
    </row>
    <row r="45" spans="1:22" s="20" customFormat="1" ht="12.75" x14ac:dyDescent="0.2">
      <c r="B45" s="21"/>
      <c r="C45" s="24"/>
      <c r="K45" s="24"/>
      <c r="M45" s="24"/>
      <c r="N45" s="24"/>
      <c r="O45" s="24"/>
      <c r="P45" s="24"/>
      <c r="Q45" s="24"/>
      <c r="R45" s="24"/>
      <c r="S45" s="24"/>
      <c r="T45" s="24"/>
      <c r="U45" s="22"/>
      <c r="V45" s="24"/>
    </row>
    <row r="46" spans="1:22" s="20" customFormat="1" ht="12.75" x14ac:dyDescent="0.2">
      <c r="B46" s="21"/>
      <c r="C46" s="24"/>
      <c r="K46" s="24"/>
      <c r="M46" s="24"/>
      <c r="N46" s="24"/>
      <c r="O46" s="24"/>
      <c r="P46" s="24"/>
      <c r="Q46" s="24"/>
      <c r="R46" s="24"/>
      <c r="S46" s="24"/>
      <c r="T46" s="24"/>
      <c r="U46" s="22"/>
      <c r="V46" s="24"/>
    </row>
    <row r="47" spans="1:22" s="20" customFormat="1" ht="12.75" x14ac:dyDescent="0.2">
      <c r="B47" s="21"/>
      <c r="C47" s="24"/>
      <c r="K47" s="24"/>
      <c r="M47" s="24"/>
      <c r="N47" s="24"/>
      <c r="O47" s="24"/>
      <c r="P47" s="24"/>
      <c r="Q47" s="24"/>
      <c r="R47" s="24"/>
      <c r="S47" s="24"/>
      <c r="T47" s="24"/>
      <c r="U47" s="22"/>
      <c r="V47" s="24"/>
    </row>
    <row r="48" spans="1:22" s="20" customFormat="1" ht="12.75" x14ac:dyDescent="0.2">
      <c r="B48" s="21"/>
      <c r="C48" s="24"/>
      <c r="K48" s="24"/>
      <c r="M48" s="24"/>
      <c r="N48" s="24"/>
      <c r="O48" s="24"/>
      <c r="P48" s="24"/>
      <c r="Q48" s="24"/>
      <c r="R48" s="24"/>
      <c r="S48" s="24"/>
      <c r="T48" s="24"/>
      <c r="U48" s="22"/>
      <c r="V48" s="24"/>
    </row>
    <row r="49" spans="2:22" s="20" customFormat="1" ht="12.75" x14ac:dyDescent="0.2">
      <c r="B49" s="21"/>
      <c r="C49" s="24"/>
      <c r="K49" s="24"/>
      <c r="M49" s="24"/>
      <c r="N49" s="24"/>
      <c r="O49" s="24"/>
      <c r="P49" s="24"/>
      <c r="Q49" s="24"/>
      <c r="R49" s="24"/>
      <c r="S49" s="24"/>
      <c r="T49" s="24"/>
      <c r="U49" s="22"/>
      <c r="V49" s="24"/>
    </row>
    <row r="50" spans="2:22" s="20" customFormat="1" ht="12.75" x14ac:dyDescent="0.2">
      <c r="B50" s="21"/>
      <c r="C50" s="24"/>
      <c r="K50" s="24"/>
      <c r="M50" s="24"/>
      <c r="N50" s="24"/>
      <c r="O50" s="24"/>
      <c r="P50" s="24"/>
      <c r="Q50" s="24"/>
      <c r="R50" s="24"/>
      <c r="S50" s="24"/>
      <c r="T50" s="24"/>
      <c r="U50" s="22"/>
      <c r="V50" s="24"/>
    </row>
    <row r="51" spans="2:22" s="20" customFormat="1" ht="12.75" x14ac:dyDescent="0.2">
      <c r="B51" s="21"/>
      <c r="C51" s="24"/>
      <c r="K51" s="24"/>
      <c r="M51" s="24"/>
      <c r="N51" s="24"/>
      <c r="O51" s="24"/>
      <c r="P51" s="24"/>
      <c r="Q51" s="24"/>
      <c r="R51" s="24"/>
      <c r="S51" s="24"/>
      <c r="T51" s="24"/>
      <c r="U51" s="22"/>
      <c r="V51" s="24"/>
    </row>
    <row r="52" spans="2:22" s="20" customFormat="1" ht="12.75" x14ac:dyDescent="0.2">
      <c r="B52" s="21"/>
      <c r="C52" s="24"/>
      <c r="K52" s="24"/>
      <c r="M52" s="24"/>
      <c r="N52" s="24"/>
      <c r="O52" s="24"/>
      <c r="P52" s="24"/>
      <c r="Q52" s="24"/>
      <c r="R52" s="24"/>
      <c r="S52" s="24"/>
      <c r="T52" s="24"/>
      <c r="U52" s="22"/>
      <c r="V52" s="24"/>
    </row>
    <row r="53" spans="2:22" s="20" customFormat="1" ht="12.75" x14ac:dyDescent="0.2">
      <c r="B53" s="21"/>
      <c r="C53" s="24"/>
      <c r="K53" s="24"/>
      <c r="M53" s="24"/>
      <c r="N53" s="24"/>
      <c r="O53" s="24"/>
      <c r="P53" s="24"/>
      <c r="Q53" s="24"/>
      <c r="R53" s="24"/>
      <c r="S53" s="24"/>
      <c r="T53" s="24"/>
      <c r="U53" s="22"/>
      <c r="V53" s="24"/>
    </row>
    <row r="54" spans="2:22" s="20" customFormat="1" ht="12.75" x14ac:dyDescent="0.2">
      <c r="B54" s="21"/>
      <c r="C54" s="24"/>
      <c r="K54" s="24"/>
      <c r="M54" s="24"/>
      <c r="N54" s="24"/>
      <c r="O54" s="24"/>
      <c r="P54" s="24"/>
      <c r="Q54" s="24"/>
      <c r="R54" s="24"/>
      <c r="S54" s="24"/>
      <c r="T54" s="24"/>
      <c r="U54" s="22"/>
      <c r="V54" s="24"/>
    </row>
    <row r="55" spans="2:22" s="20" customFormat="1" ht="12.75" x14ac:dyDescent="0.2">
      <c r="B55" s="21"/>
      <c r="C55" s="24"/>
      <c r="K55" s="24"/>
      <c r="M55" s="24"/>
      <c r="N55" s="24"/>
      <c r="O55" s="24"/>
      <c r="P55" s="24"/>
      <c r="Q55" s="24"/>
      <c r="R55" s="24"/>
      <c r="S55" s="24"/>
      <c r="T55" s="24"/>
      <c r="U55" s="22"/>
      <c r="V55" s="24"/>
    </row>
    <row r="56" spans="2:22" s="20" customFormat="1" ht="12.75" x14ac:dyDescent="0.2">
      <c r="B56" s="21"/>
      <c r="C56" s="24"/>
      <c r="K56" s="24"/>
      <c r="M56" s="24"/>
      <c r="N56" s="24"/>
      <c r="O56" s="24"/>
      <c r="P56" s="24"/>
      <c r="Q56" s="24"/>
      <c r="R56" s="24"/>
      <c r="S56" s="24"/>
      <c r="T56" s="24"/>
      <c r="U56" s="22"/>
      <c r="V56" s="24"/>
    </row>
    <row r="57" spans="2:22" s="20" customFormat="1" ht="12.75" x14ac:dyDescent="0.2">
      <c r="B57" s="21"/>
      <c r="C57" s="24"/>
      <c r="K57" s="24"/>
      <c r="M57" s="24"/>
      <c r="N57" s="24"/>
      <c r="O57" s="24"/>
      <c r="P57" s="24"/>
      <c r="Q57" s="24"/>
      <c r="R57" s="24"/>
      <c r="S57" s="24"/>
      <c r="T57" s="24"/>
      <c r="U57" s="22"/>
      <c r="V57" s="24"/>
    </row>
    <row r="58" spans="2:22" s="20" customFormat="1" ht="12.75" x14ac:dyDescent="0.2">
      <c r="B58" s="21"/>
      <c r="C58" s="24"/>
      <c r="K58" s="24"/>
      <c r="M58" s="24"/>
      <c r="N58" s="24"/>
      <c r="O58" s="24"/>
      <c r="P58" s="24"/>
      <c r="Q58" s="24"/>
      <c r="R58" s="24"/>
      <c r="S58" s="24"/>
      <c r="T58" s="24"/>
      <c r="U58" s="22"/>
      <c r="V58" s="24"/>
    </row>
    <row r="59" spans="2:22" s="20" customFormat="1" ht="12.75" x14ac:dyDescent="0.2">
      <c r="B59" s="21"/>
      <c r="C59" s="24"/>
      <c r="K59" s="24"/>
      <c r="M59" s="24"/>
      <c r="N59" s="24"/>
      <c r="O59" s="24"/>
      <c r="P59" s="24"/>
      <c r="Q59" s="24"/>
      <c r="R59" s="24"/>
      <c r="S59" s="24"/>
      <c r="T59" s="24"/>
      <c r="U59" s="22"/>
      <c r="V59" s="24"/>
    </row>
    <row r="60" spans="2:22" s="20" customFormat="1" ht="12.75" x14ac:dyDescent="0.2">
      <c r="B60" s="21"/>
      <c r="C60" s="24"/>
      <c r="K60" s="24"/>
      <c r="M60" s="24"/>
      <c r="N60" s="24"/>
      <c r="O60" s="24"/>
      <c r="P60" s="24"/>
      <c r="Q60" s="24"/>
      <c r="R60" s="24"/>
      <c r="S60" s="24"/>
      <c r="T60" s="24"/>
      <c r="U60" s="22"/>
      <c r="V60" s="24"/>
    </row>
    <row r="61" spans="2:22" s="20" customFormat="1" ht="12.75" x14ac:dyDescent="0.2">
      <c r="B61" s="21"/>
      <c r="C61" s="24"/>
      <c r="K61" s="24"/>
      <c r="M61" s="24"/>
      <c r="N61" s="24"/>
      <c r="O61" s="24"/>
      <c r="P61" s="24"/>
      <c r="Q61" s="24"/>
      <c r="R61" s="24"/>
      <c r="S61" s="24"/>
      <c r="T61" s="24"/>
      <c r="U61" s="22"/>
      <c r="V61" s="24"/>
    </row>
    <row r="62" spans="2:22" s="20" customFormat="1" ht="12.75" x14ac:dyDescent="0.2">
      <c r="B62" s="21"/>
      <c r="C62" s="24"/>
      <c r="K62" s="24"/>
      <c r="M62" s="24"/>
      <c r="N62" s="24"/>
      <c r="O62" s="24"/>
      <c r="P62" s="24"/>
      <c r="Q62" s="24"/>
      <c r="R62" s="24"/>
      <c r="S62" s="24"/>
      <c r="T62" s="24"/>
      <c r="U62" s="22"/>
      <c r="V62" s="24"/>
    </row>
    <row r="63" spans="2:22" s="20" customFormat="1" ht="12.75" x14ac:dyDescent="0.2">
      <c r="B63" s="21"/>
      <c r="C63" s="24"/>
      <c r="K63" s="24"/>
      <c r="M63" s="24"/>
      <c r="N63" s="24"/>
      <c r="O63" s="24"/>
      <c r="P63" s="24"/>
      <c r="Q63" s="24"/>
      <c r="R63" s="24"/>
      <c r="S63" s="24"/>
      <c r="T63" s="24"/>
      <c r="U63" s="22"/>
      <c r="V63" s="24"/>
    </row>
    <row r="64" spans="2:22" s="20" customFormat="1" ht="12.75" x14ac:dyDescent="0.2">
      <c r="B64" s="21"/>
      <c r="C64" s="24"/>
      <c r="K64" s="24"/>
      <c r="M64" s="24"/>
      <c r="N64" s="24"/>
      <c r="O64" s="24"/>
      <c r="P64" s="24"/>
      <c r="Q64" s="24"/>
      <c r="R64" s="24"/>
      <c r="S64" s="24"/>
      <c r="T64" s="24"/>
      <c r="U64" s="22"/>
      <c r="V64" s="24"/>
    </row>
    <row r="65" spans="2:22" s="20" customFormat="1" ht="12.75" x14ac:dyDescent="0.2">
      <c r="B65" s="21"/>
      <c r="C65" s="24"/>
      <c r="K65" s="24"/>
      <c r="M65" s="24"/>
      <c r="N65" s="24"/>
      <c r="O65" s="24"/>
      <c r="P65" s="24"/>
      <c r="Q65" s="24"/>
      <c r="R65" s="24"/>
      <c r="S65" s="24"/>
      <c r="T65" s="24"/>
      <c r="U65" s="22"/>
      <c r="V65" s="24"/>
    </row>
    <row r="66" spans="2:22" s="20" customFormat="1" ht="12.75" x14ac:dyDescent="0.2">
      <c r="B66" s="21"/>
      <c r="C66" s="24"/>
      <c r="K66" s="24"/>
      <c r="M66" s="24"/>
      <c r="N66" s="24"/>
      <c r="O66" s="24"/>
      <c r="P66" s="24"/>
      <c r="Q66" s="24"/>
      <c r="R66" s="24"/>
      <c r="S66" s="24"/>
      <c r="T66" s="24"/>
      <c r="U66" s="22"/>
      <c r="V66" s="24"/>
    </row>
    <row r="67" spans="2:22" s="20" customFormat="1" ht="12.75" x14ac:dyDescent="0.2">
      <c r="B67" s="21"/>
      <c r="C67" s="24"/>
      <c r="K67" s="24"/>
      <c r="M67" s="24"/>
      <c r="N67" s="24"/>
      <c r="O67" s="24"/>
      <c r="P67" s="24"/>
      <c r="Q67" s="24"/>
      <c r="R67" s="24"/>
      <c r="S67" s="24"/>
      <c r="T67" s="24"/>
      <c r="U67" s="22"/>
      <c r="V67" s="24"/>
    </row>
    <row r="68" spans="2:22" s="20" customFormat="1" ht="12.75" x14ac:dyDescent="0.2">
      <c r="B68" s="21"/>
      <c r="C68" s="24"/>
      <c r="K68" s="24"/>
      <c r="M68" s="24"/>
      <c r="N68" s="24"/>
      <c r="O68" s="24"/>
      <c r="P68" s="24"/>
      <c r="Q68" s="24"/>
      <c r="R68" s="24"/>
      <c r="S68" s="24"/>
      <c r="T68" s="24"/>
      <c r="U68" s="22"/>
      <c r="V68" s="24"/>
    </row>
    <row r="69" spans="2:22" s="20" customFormat="1" ht="12.75" x14ac:dyDescent="0.2">
      <c r="B69" s="21"/>
      <c r="C69" s="24"/>
      <c r="K69" s="24"/>
      <c r="M69" s="24"/>
      <c r="N69" s="24"/>
      <c r="O69" s="24"/>
      <c r="P69" s="24"/>
      <c r="Q69" s="24"/>
      <c r="R69" s="24"/>
      <c r="S69" s="24"/>
      <c r="T69" s="24"/>
      <c r="U69" s="22"/>
      <c r="V69" s="24"/>
    </row>
    <row r="70" spans="2:22" s="20" customFormat="1" ht="12.75" x14ac:dyDescent="0.2">
      <c r="B70" s="21"/>
      <c r="C70" s="24"/>
      <c r="K70" s="24"/>
      <c r="M70" s="24"/>
      <c r="N70" s="24"/>
      <c r="O70" s="24"/>
      <c r="P70" s="24"/>
      <c r="Q70" s="24"/>
      <c r="R70" s="24"/>
      <c r="S70" s="24"/>
      <c r="T70" s="24"/>
      <c r="U70" s="22"/>
      <c r="V70" s="24"/>
    </row>
    <row r="71" spans="2:22" s="20" customFormat="1" ht="12.75" x14ac:dyDescent="0.2">
      <c r="B71" s="21"/>
      <c r="C71" s="24"/>
      <c r="K71" s="24"/>
      <c r="M71" s="24"/>
      <c r="N71" s="24"/>
      <c r="O71" s="24"/>
      <c r="P71" s="24"/>
      <c r="Q71" s="24"/>
      <c r="R71" s="24"/>
      <c r="S71" s="24"/>
      <c r="T71" s="24"/>
      <c r="U71" s="22"/>
      <c r="V71" s="24"/>
    </row>
    <row r="72" spans="2:22" s="20" customFormat="1" ht="12.75" x14ac:dyDescent="0.2">
      <c r="B72" s="21"/>
      <c r="C72" s="24"/>
      <c r="K72" s="24"/>
      <c r="M72" s="24"/>
      <c r="N72" s="24"/>
      <c r="O72" s="24"/>
      <c r="P72" s="24"/>
      <c r="Q72" s="24"/>
      <c r="R72" s="24"/>
      <c r="S72" s="24"/>
      <c r="T72" s="24"/>
      <c r="U72" s="22"/>
      <c r="V72" s="24"/>
    </row>
    <row r="73" spans="2:22" s="20" customFormat="1" ht="12.75" x14ac:dyDescent="0.2">
      <c r="B73" s="21"/>
      <c r="C73" s="24"/>
      <c r="K73" s="24"/>
      <c r="M73" s="24"/>
      <c r="N73" s="24"/>
      <c r="O73" s="24"/>
      <c r="P73" s="24"/>
      <c r="Q73" s="24"/>
      <c r="R73" s="24"/>
      <c r="S73" s="24"/>
      <c r="T73" s="24"/>
      <c r="U73" s="22"/>
      <c r="V73" s="24"/>
    </row>
    <row r="74" spans="2:22" s="20" customFormat="1" ht="12.75" x14ac:dyDescent="0.2">
      <c r="B74" s="21"/>
      <c r="C74" s="24"/>
      <c r="K74" s="24"/>
      <c r="M74" s="24"/>
      <c r="N74" s="24"/>
      <c r="O74" s="24"/>
      <c r="P74" s="24"/>
      <c r="Q74" s="24"/>
      <c r="R74" s="24"/>
      <c r="S74" s="24"/>
      <c r="T74" s="24"/>
      <c r="U74" s="22"/>
      <c r="V74" s="24"/>
    </row>
    <row r="75" spans="2:22" s="20" customFormat="1" ht="12.75" x14ac:dyDescent="0.2">
      <c r="B75" s="21"/>
      <c r="C75" s="24"/>
      <c r="K75" s="24"/>
      <c r="M75" s="24"/>
      <c r="N75" s="24"/>
      <c r="O75" s="24"/>
      <c r="P75" s="24"/>
      <c r="Q75" s="24"/>
      <c r="R75" s="24"/>
      <c r="S75" s="24"/>
      <c r="T75" s="24"/>
      <c r="U75" s="22"/>
      <c r="V75" s="24"/>
    </row>
    <row r="76" spans="2:22" s="20" customFormat="1" ht="12.75" x14ac:dyDescent="0.2">
      <c r="B76" s="21"/>
      <c r="C76" s="24"/>
      <c r="K76" s="24"/>
      <c r="M76" s="24"/>
      <c r="N76" s="24"/>
      <c r="O76" s="24"/>
      <c r="P76" s="24"/>
      <c r="Q76" s="24"/>
      <c r="R76" s="24"/>
      <c r="S76" s="24"/>
      <c r="T76" s="24"/>
      <c r="U76" s="22"/>
      <c r="V76" s="24"/>
    </row>
    <row r="77" spans="2:22" s="20" customFormat="1" ht="12.75" x14ac:dyDescent="0.2">
      <c r="B77" s="21"/>
      <c r="C77" s="24"/>
      <c r="K77" s="24"/>
      <c r="M77" s="24"/>
      <c r="N77" s="24"/>
      <c r="O77" s="24"/>
      <c r="P77" s="24"/>
      <c r="Q77" s="24"/>
      <c r="R77" s="24"/>
      <c r="S77" s="24"/>
      <c r="T77" s="24"/>
      <c r="U77" s="22"/>
      <c r="V77" s="24"/>
    </row>
    <row r="78" spans="2:22" s="20" customFormat="1" ht="12.75" x14ac:dyDescent="0.2">
      <c r="B78" s="21"/>
      <c r="C78" s="24"/>
      <c r="K78" s="24"/>
      <c r="M78" s="24"/>
      <c r="N78" s="24"/>
      <c r="O78" s="24"/>
      <c r="P78" s="24"/>
      <c r="Q78" s="24"/>
      <c r="R78" s="24"/>
      <c r="S78" s="24"/>
      <c r="T78" s="24"/>
      <c r="U78" s="22"/>
      <c r="V78" s="24"/>
    </row>
  </sheetData>
  <sortState ref="B3:T16">
    <sortCondition ref="D3:D16"/>
    <sortCondition ref="B3:B16"/>
  </sortState>
  <hyperlinks>
    <hyperlink ref="V9" r:id="rId1"/>
    <hyperlink ref="V8" r:id="rId2"/>
    <hyperlink ref="V7" r:id="rId3"/>
    <hyperlink ref="V5" r:id="rId4"/>
    <hyperlink ref="V3" r:id="rId5"/>
    <hyperlink ref="V11" r:id="rId6"/>
    <hyperlink ref="V12" r:id="rId7"/>
    <hyperlink ref="V22" r:id="rId8"/>
    <hyperlink ref="V19" r:id="rId9"/>
    <hyperlink ref="V23" r:id="rId10"/>
    <hyperlink ref="V10" r:id="rId11"/>
    <hyperlink ref="V25" r:id="rId12" display="mailto:kjetil.tepstad@multiconsult.no"/>
    <hyperlink ref="V26" r:id="rId13" display="mailto:kjetil.tepstad@multiconsult.no"/>
    <hyperlink ref="V28" r:id="rId14"/>
    <hyperlink ref="V29" r:id="rId15"/>
    <hyperlink ref="V30" r:id="rId16"/>
    <hyperlink ref="V4" r:id="rId17"/>
    <hyperlink ref="V31" r:id="rId18"/>
    <hyperlink ref="V18" r:id="rId19"/>
    <hyperlink ref="V14" r:id="rId20"/>
    <hyperlink ref="V32" r:id="rId21"/>
    <hyperlink ref="V17" r:id="rId22"/>
    <hyperlink ref="V33" r:id="rId23"/>
    <hyperlink ref="V13" r:id="rId24"/>
    <hyperlink ref="V16" r:id="rId25"/>
  </hyperlinks>
  <printOptions gridLines="1"/>
  <pageMargins left="0.15748031496062992" right="0.15748031496062992" top="3.937007874015748E-2" bottom="0.19685039370078741" header="0.15748031496062992" footer="0.15748031496062992"/>
  <pageSetup paperSize="9" orientation="landscape" r:id="rId26"/>
  <headerFooter>
    <oddFooter>Utarbeidet av dnt-knutd &amp;D&amp;RSide &amp;P</oddFooter>
  </headerFooter>
  <rowBreaks count="1" manualBreakCount="1">
    <brk id="38" max="16383" man="1"/>
  </rowBreaks>
  <colBreaks count="2" manualBreakCount="2">
    <brk id="20" max="1048575" man="1"/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selection activeCell="B33" sqref="B33"/>
    </sheetView>
  </sheetViews>
  <sheetFormatPr baseColWidth="10" defaultRowHeight="15" x14ac:dyDescent="0.25"/>
  <cols>
    <col min="1" max="1" width="5" customWidth="1"/>
    <col min="2" max="2" width="16.85546875" customWidth="1"/>
    <col min="3" max="3" width="11.5703125" customWidth="1"/>
    <col min="4" max="4" width="2.28515625" customWidth="1"/>
    <col min="5" max="5" width="4.85546875" customWidth="1"/>
    <col min="6" max="6" width="14.28515625" customWidth="1"/>
    <col min="7" max="7" width="16" customWidth="1"/>
    <col min="8" max="8" width="16.140625" customWidth="1"/>
    <col min="9" max="9" width="11.85546875" customWidth="1"/>
    <col min="10" max="10" width="20.140625" bestFit="1" customWidth="1"/>
    <col min="11" max="11" width="6.7109375" customWidth="1"/>
    <col min="12" max="12" width="17.7109375" customWidth="1"/>
    <col min="13" max="18" width="11.42578125" style="3"/>
    <col min="19" max="19" width="12.42578125" style="3" customWidth="1"/>
    <col min="20" max="20" width="12.28515625" style="3" customWidth="1"/>
    <col min="21" max="21" width="10.140625" style="3" customWidth="1"/>
    <col min="22" max="22" width="10.7109375" style="107" bestFit="1" customWidth="1"/>
    <col min="23" max="23" width="38" customWidth="1"/>
  </cols>
  <sheetData>
    <row r="1" spans="1:24" s="91" customFormat="1" ht="26.25" x14ac:dyDescent="0.4">
      <c r="A1" s="87" t="s">
        <v>404</v>
      </c>
      <c r="B1" s="87"/>
      <c r="C1" s="87" t="s">
        <v>405</v>
      </c>
      <c r="D1" s="87"/>
      <c r="E1" s="87"/>
      <c r="F1" s="87"/>
      <c r="G1" s="87"/>
      <c r="H1" s="87"/>
      <c r="I1" s="87"/>
      <c r="J1" s="88" t="s">
        <v>998</v>
      </c>
      <c r="K1" s="87"/>
      <c r="L1" s="87"/>
      <c r="M1" s="292" t="s">
        <v>561</v>
      </c>
      <c r="N1" s="89"/>
      <c r="O1" s="89"/>
      <c r="P1" s="89"/>
      <c r="Q1" s="89"/>
      <c r="R1" s="89"/>
      <c r="S1" s="89"/>
      <c r="T1" s="293" t="s">
        <v>931</v>
      </c>
      <c r="U1" s="89"/>
      <c r="V1" s="90"/>
      <c r="W1" s="87"/>
    </row>
    <row r="2" spans="1:24" x14ac:dyDescent="0.25">
      <c r="A2" s="92" t="s">
        <v>406</v>
      </c>
      <c r="B2" s="93" t="s">
        <v>219</v>
      </c>
      <c r="C2" s="94" t="s">
        <v>220</v>
      </c>
      <c r="D2" s="95" t="s">
        <v>407</v>
      </c>
      <c r="E2" s="95" t="s">
        <v>408</v>
      </c>
      <c r="F2" s="93" t="s">
        <v>409</v>
      </c>
      <c r="G2" s="93" t="s">
        <v>410</v>
      </c>
      <c r="H2" s="93" t="s">
        <v>214</v>
      </c>
      <c r="I2" s="93" t="s">
        <v>215</v>
      </c>
      <c r="J2" s="93" t="s">
        <v>216</v>
      </c>
      <c r="K2" s="96" t="s">
        <v>217</v>
      </c>
      <c r="L2" s="93" t="s">
        <v>218</v>
      </c>
      <c r="M2" s="97">
        <v>41013</v>
      </c>
      <c r="N2" s="97">
        <v>41244</v>
      </c>
      <c r="O2" s="97">
        <v>41349</v>
      </c>
      <c r="P2" s="97">
        <v>41573</v>
      </c>
      <c r="Q2" s="97" t="s">
        <v>411</v>
      </c>
      <c r="R2" s="97" t="s">
        <v>411</v>
      </c>
      <c r="S2" s="97" t="s">
        <v>327</v>
      </c>
      <c r="T2" s="97" t="s">
        <v>326</v>
      </c>
      <c r="U2" s="97" t="s">
        <v>400</v>
      </c>
      <c r="V2" s="98" t="s">
        <v>412</v>
      </c>
      <c r="W2" s="99" t="s">
        <v>413</v>
      </c>
    </row>
    <row r="3" spans="1:24" s="103" customFormat="1" x14ac:dyDescent="0.25">
      <c r="A3" s="100">
        <v>1</v>
      </c>
      <c r="B3" s="56" t="s">
        <v>414</v>
      </c>
      <c r="C3" s="101">
        <v>40655</v>
      </c>
      <c r="D3" s="55" t="s">
        <v>0</v>
      </c>
      <c r="E3" s="55" t="s">
        <v>2</v>
      </c>
      <c r="F3" s="56" t="s">
        <v>415</v>
      </c>
      <c r="G3" s="56" t="s">
        <v>207</v>
      </c>
      <c r="H3" s="56" t="s">
        <v>17</v>
      </c>
      <c r="I3" s="56" t="s">
        <v>205</v>
      </c>
      <c r="J3" s="56" t="s">
        <v>206</v>
      </c>
      <c r="K3" s="57">
        <v>5700</v>
      </c>
      <c r="L3" s="56" t="s">
        <v>204</v>
      </c>
      <c r="M3" s="100"/>
      <c r="N3" s="100" t="s">
        <v>416</v>
      </c>
      <c r="O3" s="100"/>
      <c r="P3" s="100"/>
      <c r="Q3" s="100"/>
      <c r="R3" s="100"/>
      <c r="S3" s="100"/>
      <c r="T3" s="100"/>
      <c r="U3" s="268"/>
      <c r="V3" s="100">
        <v>91179777</v>
      </c>
      <c r="W3" s="102" t="s">
        <v>417</v>
      </c>
    </row>
    <row r="4" spans="1:24" s="103" customFormat="1" x14ac:dyDescent="0.25">
      <c r="A4" s="100">
        <f>SUM(A3+1)</f>
        <v>2</v>
      </c>
      <c r="B4" s="56" t="s">
        <v>418</v>
      </c>
      <c r="C4" s="101">
        <v>40692</v>
      </c>
      <c r="D4" s="55" t="s">
        <v>0</v>
      </c>
      <c r="E4" s="55" t="s">
        <v>2</v>
      </c>
      <c r="F4" s="56" t="s">
        <v>419</v>
      </c>
      <c r="G4" s="56" t="s">
        <v>213</v>
      </c>
      <c r="H4" s="56" t="s">
        <v>106</v>
      </c>
      <c r="I4" s="56" t="s">
        <v>208</v>
      </c>
      <c r="J4" s="56" t="s">
        <v>211</v>
      </c>
      <c r="K4" s="57">
        <v>5713</v>
      </c>
      <c r="L4" s="56" t="s">
        <v>210</v>
      </c>
      <c r="M4" s="100" t="s">
        <v>320</v>
      </c>
      <c r="N4" s="100" t="s">
        <v>420</v>
      </c>
      <c r="O4" s="100"/>
      <c r="P4" s="100"/>
      <c r="Q4" s="100"/>
      <c r="R4" s="100"/>
      <c r="S4" s="100"/>
      <c r="T4" s="100"/>
      <c r="U4" s="268"/>
      <c r="V4" s="100">
        <v>99600940</v>
      </c>
      <c r="W4" s="102" t="s">
        <v>292</v>
      </c>
    </row>
    <row r="5" spans="1:24" x14ac:dyDescent="0.25">
      <c r="A5" s="3">
        <f>SUM(A4+1)</f>
        <v>3</v>
      </c>
      <c r="B5" s="1" t="s">
        <v>421</v>
      </c>
      <c r="C5" s="104">
        <v>40703</v>
      </c>
      <c r="D5" s="2" t="s">
        <v>0</v>
      </c>
      <c r="E5" s="2" t="s">
        <v>2</v>
      </c>
      <c r="F5" s="1" t="s">
        <v>422</v>
      </c>
      <c r="G5" s="1" t="s">
        <v>88</v>
      </c>
      <c r="H5" s="1" t="s">
        <v>423</v>
      </c>
      <c r="I5" s="1" t="s">
        <v>86</v>
      </c>
      <c r="J5" s="1" t="s">
        <v>87</v>
      </c>
      <c r="K5" s="4">
        <v>5265</v>
      </c>
      <c r="L5" s="1" t="s">
        <v>84</v>
      </c>
      <c r="M5" s="3" t="s">
        <v>320</v>
      </c>
      <c r="N5" s="3" t="s">
        <v>320</v>
      </c>
      <c r="O5" s="3" t="s">
        <v>320</v>
      </c>
      <c r="P5" s="3" t="s">
        <v>320</v>
      </c>
      <c r="Q5" s="3" t="s">
        <v>424</v>
      </c>
      <c r="R5" s="3" t="s">
        <v>425</v>
      </c>
      <c r="S5" s="104">
        <v>41844</v>
      </c>
      <c r="U5" s="269"/>
      <c r="V5" s="105" t="s">
        <v>426</v>
      </c>
      <c r="W5" s="106" t="s">
        <v>427</v>
      </c>
    </row>
    <row r="6" spans="1:24" x14ac:dyDescent="0.25">
      <c r="A6" s="3">
        <v>4</v>
      </c>
      <c r="B6" s="1" t="s">
        <v>428</v>
      </c>
      <c r="C6" s="104">
        <v>40664</v>
      </c>
      <c r="D6" s="2" t="s">
        <v>0</v>
      </c>
      <c r="E6" s="2" t="s">
        <v>1</v>
      </c>
      <c r="F6" s="1" t="s">
        <v>173</v>
      </c>
      <c r="G6" s="1" t="s">
        <v>138</v>
      </c>
      <c r="H6" s="1" t="s">
        <v>135</v>
      </c>
      <c r="I6" s="1" t="s">
        <v>136</v>
      </c>
      <c r="J6" s="1" t="s">
        <v>137</v>
      </c>
      <c r="K6" s="4">
        <v>5610</v>
      </c>
      <c r="L6" s="1" t="s">
        <v>133</v>
      </c>
      <c r="M6" s="3" t="s">
        <v>320</v>
      </c>
      <c r="N6" s="3" t="s">
        <v>320</v>
      </c>
      <c r="U6" s="269"/>
      <c r="V6" s="105" t="s">
        <v>429</v>
      </c>
      <c r="W6" s="106" t="s">
        <v>430</v>
      </c>
    </row>
    <row r="7" spans="1:24" x14ac:dyDescent="0.25">
      <c r="A7" s="3">
        <f t="shared" ref="A7:A16" si="0">SUM(A6+1)</f>
        <v>5</v>
      </c>
      <c r="B7" s="1" t="s">
        <v>431</v>
      </c>
      <c r="C7" s="104">
        <v>40673</v>
      </c>
      <c r="D7" s="2" t="s">
        <v>0</v>
      </c>
      <c r="E7" s="2" t="s">
        <v>1</v>
      </c>
      <c r="F7" s="1" t="s">
        <v>422</v>
      </c>
      <c r="G7" s="1" t="s">
        <v>186</v>
      </c>
      <c r="H7" s="1" t="s">
        <v>181</v>
      </c>
      <c r="I7" s="1" t="s">
        <v>178</v>
      </c>
      <c r="J7" s="1" t="s">
        <v>182</v>
      </c>
      <c r="K7" s="4">
        <v>5216</v>
      </c>
      <c r="L7" s="1" t="s">
        <v>183</v>
      </c>
      <c r="M7" s="3" t="s">
        <v>320</v>
      </c>
      <c r="O7" s="3" t="s">
        <v>320</v>
      </c>
      <c r="P7" s="3" t="s">
        <v>320</v>
      </c>
      <c r="Q7" s="3" t="s">
        <v>432</v>
      </c>
      <c r="R7" s="3" t="s">
        <v>433</v>
      </c>
      <c r="S7" s="3" t="s">
        <v>894</v>
      </c>
      <c r="T7" s="104">
        <v>41809</v>
      </c>
      <c r="U7" s="269">
        <v>6500</v>
      </c>
      <c r="V7" s="107">
        <v>98260644</v>
      </c>
      <c r="W7" s="287" t="s">
        <v>304</v>
      </c>
    </row>
    <row r="8" spans="1:24" x14ac:dyDescent="0.25">
      <c r="A8" s="3">
        <f t="shared" si="0"/>
        <v>6</v>
      </c>
      <c r="B8" s="1" t="s">
        <v>434</v>
      </c>
      <c r="C8" s="104">
        <v>40655</v>
      </c>
      <c r="D8" s="2" t="s">
        <v>0</v>
      </c>
      <c r="E8" s="2" t="s">
        <v>2</v>
      </c>
      <c r="F8" s="1" t="s">
        <v>422</v>
      </c>
      <c r="G8" s="1" t="s">
        <v>105</v>
      </c>
      <c r="H8" s="1" t="s">
        <v>103</v>
      </c>
      <c r="I8" s="1" t="s">
        <v>104</v>
      </c>
      <c r="J8" s="1" t="s">
        <v>435</v>
      </c>
      <c r="K8" s="4">
        <v>5268</v>
      </c>
      <c r="L8" s="1" t="s">
        <v>90</v>
      </c>
      <c r="M8" s="3" t="s">
        <v>320</v>
      </c>
      <c r="O8" s="3" t="s">
        <v>320</v>
      </c>
      <c r="Q8" s="3" t="s">
        <v>773</v>
      </c>
      <c r="U8" s="269"/>
      <c r="V8" s="107">
        <v>45687760</v>
      </c>
      <c r="W8" s="106" t="s">
        <v>436</v>
      </c>
    </row>
    <row r="9" spans="1:24" x14ac:dyDescent="0.25">
      <c r="A9" s="3">
        <f t="shared" si="0"/>
        <v>7</v>
      </c>
      <c r="B9" s="1" t="s">
        <v>437</v>
      </c>
      <c r="C9" s="104">
        <v>40662</v>
      </c>
      <c r="D9" s="2" t="s">
        <v>0</v>
      </c>
      <c r="E9" s="2" t="s">
        <v>2</v>
      </c>
      <c r="F9" s="1" t="s">
        <v>66</v>
      </c>
      <c r="G9" s="1" t="s">
        <v>199</v>
      </c>
      <c r="H9" s="1" t="s">
        <v>196</v>
      </c>
      <c r="I9" s="1" t="s">
        <v>197</v>
      </c>
      <c r="J9" s="1" t="s">
        <v>198</v>
      </c>
      <c r="K9" s="4">
        <v>5936</v>
      </c>
      <c r="L9" s="1" t="s">
        <v>194</v>
      </c>
      <c r="M9" s="3" t="s">
        <v>320</v>
      </c>
      <c r="O9" s="3" t="s">
        <v>320</v>
      </c>
      <c r="U9" s="269"/>
      <c r="V9" s="105" t="s">
        <v>438</v>
      </c>
      <c r="W9" s="106" t="s">
        <v>439</v>
      </c>
    </row>
    <row r="10" spans="1:24" x14ac:dyDescent="0.25">
      <c r="A10" s="3">
        <f t="shared" si="0"/>
        <v>8</v>
      </c>
      <c r="B10" s="1" t="s">
        <v>440</v>
      </c>
      <c r="C10" s="104">
        <v>40677</v>
      </c>
      <c r="D10" s="2" t="s">
        <v>0</v>
      </c>
      <c r="E10" s="2" t="s">
        <v>1</v>
      </c>
      <c r="F10" s="1" t="s">
        <v>273</v>
      </c>
      <c r="G10" s="1" t="s">
        <v>60</v>
      </c>
      <c r="H10" s="1" t="s">
        <v>57</v>
      </c>
      <c r="I10" s="1" t="s">
        <v>58</v>
      </c>
      <c r="J10" s="1" t="s">
        <v>59</v>
      </c>
      <c r="K10" s="4">
        <v>5236</v>
      </c>
      <c r="L10" s="1" t="s">
        <v>56</v>
      </c>
      <c r="N10" s="3" t="s">
        <v>320</v>
      </c>
      <c r="O10" s="3" t="s">
        <v>320</v>
      </c>
      <c r="P10" s="3" t="s">
        <v>320</v>
      </c>
      <c r="Q10" s="3" t="s">
        <v>441</v>
      </c>
      <c r="R10" s="3" t="s">
        <v>442</v>
      </c>
      <c r="S10" s="104" t="s">
        <v>944</v>
      </c>
      <c r="U10" s="269"/>
      <c r="V10" s="105" t="s">
        <v>443</v>
      </c>
      <c r="W10" s="106" t="s">
        <v>351</v>
      </c>
    </row>
    <row r="11" spans="1:24" s="103" customFormat="1" x14ac:dyDescent="0.25">
      <c r="A11" s="100">
        <f t="shared" si="0"/>
        <v>9</v>
      </c>
      <c r="B11" s="56" t="s">
        <v>444</v>
      </c>
      <c r="C11" s="101">
        <v>40599</v>
      </c>
      <c r="D11" s="55" t="s">
        <v>0</v>
      </c>
      <c r="E11" s="55" t="s">
        <v>2</v>
      </c>
      <c r="F11" s="56" t="s">
        <v>272</v>
      </c>
      <c r="G11" s="56" t="s">
        <v>39</v>
      </c>
      <c r="H11" s="56" t="s">
        <v>35</v>
      </c>
      <c r="I11" s="56" t="s">
        <v>7</v>
      </c>
      <c r="J11" s="56" t="s">
        <v>36</v>
      </c>
      <c r="K11" s="57">
        <v>5143</v>
      </c>
      <c r="L11" s="56" t="s">
        <v>33</v>
      </c>
      <c r="M11" s="100"/>
      <c r="N11" s="100" t="s">
        <v>320</v>
      </c>
      <c r="O11" s="100" t="s">
        <v>320</v>
      </c>
      <c r="P11" s="100" t="s">
        <v>445</v>
      </c>
      <c r="Q11" s="100"/>
      <c r="R11" s="100"/>
      <c r="S11" s="100"/>
      <c r="T11" s="100"/>
      <c r="U11" s="268"/>
      <c r="V11" s="100" t="s">
        <v>446</v>
      </c>
      <c r="W11" s="102" t="s">
        <v>447</v>
      </c>
    </row>
    <row r="12" spans="1:24" x14ac:dyDescent="0.25">
      <c r="A12" s="3">
        <f t="shared" si="0"/>
        <v>10</v>
      </c>
      <c r="B12" s="1" t="s">
        <v>448</v>
      </c>
      <c r="C12" s="104">
        <v>40623</v>
      </c>
      <c r="D12" s="2" t="s">
        <v>0</v>
      </c>
      <c r="E12" s="2" t="s">
        <v>1</v>
      </c>
      <c r="F12" s="1" t="s">
        <v>422</v>
      </c>
      <c r="G12" s="1" t="s">
        <v>449</v>
      </c>
      <c r="H12" s="1" t="s">
        <v>169</v>
      </c>
      <c r="I12" s="1" t="s">
        <v>41</v>
      </c>
      <c r="J12" s="1" t="s">
        <v>450</v>
      </c>
      <c r="K12" s="4">
        <v>5956</v>
      </c>
      <c r="L12" s="1" t="s">
        <v>164</v>
      </c>
      <c r="M12" s="3" t="s">
        <v>320</v>
      </c>
      <c r="N12" s="3" t="s">
        <v>320</v>
      </c>
      <c r="O12" s="3" t="s">
        <v>320</v>
      </c>
      <c r="P12" s="3" t="s">
        <v>320</v>
      </c>
      <c r="Q12" s="3" t="s">
        <v>451</v>
      </c>
      <c r="R12" s="3" t="s">
        <v>452</v>
      </c>
      <c r="S12" s="3" t="s">
        <v>899</v>
      </c>
      <c r="T12" s="285">
        <v>41767</v>
      </c>
      <c r="U12" s="269">
        <v>0</v>
      </c>
      <c r="V12" s="108" t="s">
        <v>453</v>
      </c>
      <c r="W12" s="106" t="s">
        <v>454</v>
      </c>
    </row>
    <row r="13" spans="1:24" x14ac:dyDescent="0.25">
      <c r="A13" s="3">
        <f t="shared" si="0"/>
        <v>11</v>
      </c>
      <c r="B13" s="1" t="s">
        <v>455</v>
      </c>
      <c r="C13" s="104">
        <v>40658</v>
      </c>
      <c r="D13" s="2" t="s">
        <v>0</v>
      </c>
      <c r="E13" s="2" t="s">
        <v>1</v>
      </c>
      <c r="F13" s="1" t="s">
        <v>273</v>
      </c>
      <c r="G13" s="1" t="s">
        <v>101</v>
      </c>
      <c r="H13" s="1" t="s">
        <v>456</v>
      </c>
      <c r="I13" s="1" t="s">
        <v>64</v>
      </c>
      <c r="J13" s="1" t="s">
        <v>100</v>
      </c>
      <c r="K13" s="4">
        <v>5268</v>
      </c>
      <c r="L13" s="1" t="s">
        <v>90</v>
      </c>
      <c r="M13" s="3" t="s">
        <v>320</v>
      </c>
      <c r="O13" s="3" t="s">
        <v>320</v>
      </c>
      <c r="P13" s="3" t="s">
        <v>320</v>
      </c>
      <c r="Q13" s="109" t="s">
        <v>457</v>
      </c>
      <c r="R13" s="3" t="s">
        <v>458</v>
      </c>
      <c r="S13" s="3" t="s">
        <v>900</v>
      </c>
      <c r="U13" s="269"/>
      <c r="V13" s="105" t="s">
        <v>459</v>
      </c>
      <c r="W13" s="106" t="s">
        <v>460</v>
      </c>
    </row>
    <row r="14" spans="1:24" x14ac:dyDescent="0.25">
      <c r="A14" s="3">
        <f t="shared" si="0"/>
        <v>12</v>
      </c>
      <c r="B14" s="1" t="s">
        <v>461</v>
      </c>
      <c r="C14" s="104">
        <v>40669</v>
      </c>
      <c r="D14" s="2" t="s">
        <v>0</v>
      </c>
      <c r="E14" s="2" t="s">
        <v>1</v>
      </c>
      <c r="F14" s="1" t="s">
        <v>271</v>
      </c>
      <c r="G14" s="1" t="s">
        <v>70</v>
      </c>
      <c r="H14" s="1" t="s">
        <v>67</v>
      </c>
      <c r="I14" s="1" t="s">
        <v>68</v>
      </c>
      <c r="J14" s="1" t="s">
        <v>69</v>
      </c>
      <c r="K14" s="4">
        <v>5239</v>
      </c>
      <c r="L14" s="1" t="s">
        <v>56</v>
      </c>
      <c r="M14" s="3" t="s">
        <v>320</v>
      </c>
      <c r="N14" s="3" t="s">
        <v>320</v>
      </c>
      <c r="O14" s="3" t="s">
        <v>320</v>
      </c>
      <c r="Q14" s="3" t="s">
        <v>462</v>
      </c>
      <c r="R14" s="3" t="s">
        <v>463</v>
      </c>
      <c r="U14" s="269"/>
      <c r="V14" s="105" t="s">
        <v>464</v>
      </c>
      <c r="W14" s="106" t="s">
        <v>465</v>
      </c>
    </row>
    <row r="15" spans="1:24" x14ac:dyDescent="0.25">
      <c r="A15" s="3">
        <f t="shared" si="0"/>
        <v>13</v>
      </c>
      <c r="B15" s="1" t="s">
        <v>466</v>
      </c>
      <c r="C15" s="104">
        <v>40709</v>
      </c>
      <c r="D15" s="2" t="s">
        <v>0</v>
      </c>
      <c r="E15" s="2" t="s">
        <v>2</v>
      </c>
      <c r="F15" s="1" t="s">
        <v>422</v>
      </c>
      <c r="G15" s="1" t="s">
        <v>127</v>
      </c>
      <c r="H15" s="1" t="s">
        <v>123</v>
      </c>
      <c r="I15" s="1" t="s">
        <v>124</v>
      </c>
      <c r="J15" s="1" t="s">
        <v>125</v>
      </c>
      <c r="K15" s="4">
        <v>5363</v>
      </c>
      <c r="L15" s="1" t="s">
        <v>126</v>
      </c>
      <c r="N15" s="3" t="s">
        <v>320</v>
      </c>
      <c r="O15" s="3" t="s">
        <v>320</v>
      </c>
      <c r="P15" s="3" t="s">
        <v>320</v>
      </c>
      <c r="Q15" s="3" t="s">
        <v>467</v>
      </c>
      <c r="R15" s="3" t="s">
        <v>468</v>
      </c>
      <c r="S15" s="3" t="s">
        <v>945</v>
      </c>
      <c r="T15" s="104">
        <v>41963</v>
      </c>
      <c r="U15" s="269">
        <v>20500</v>
      </c>
      <c r="V15" s="105" t="s">
        <v>469</v>
      </c>
      <c r="W15" s="106" t="s">
        <v>470</v>
      </c>
    </row>
    <row r="16" spans="1:24" ht="15" customHeight="1" x14ac:dyDescent="0.25">
      <c r="A16" s="3">
        <f t="shared" si="0"/>
        <v>14</v>
      </c>
      <c r="B16" s="1" t="s">
        <v>471</v>
      </c>
      <c r="C16" s="104">
        <v>40649</v>
      </c>
      <c r="D16" s="2" t="s">
        <v>0</v>
      </c>
      <c r="E16" s="2" t="s">
        <v>1</v>
      </c>
      <c r="F16" s="1" t="s">
        <v>472</v>
      </c>
      <c r="G16" s="1" t="s">
        <v>473</v>
      </c>
      <c r="H16" s="1" t="s">
        <v>474</v>
      </c>
      <c r="I16" s="1" t="s">
        <v>22</v>
      </c>
      <c r="J16" s="1" t="s">
        <v>23</v>
      </c>
      <c r="K16" s="4">
        <v>5113</v>
      </c>
      <c r="L16" s="1" t="s">
        <v>24</v>
      </c>
      <c r="Q16" s="109" t="s">
        <v>475</v>
      </c>
      <c r="R16" s="3" t="s">
        <v>476</v>
      </c>
      <c r="S16" s="3" t="s">
        <v>803</v>
      </c>
      <c r="T16" s="104">
        <v>41744</v>
      </c>
      <c r="U16" s="269">
        <v>38000</v>
      </c>
      <c r="V16" s="107" t="s">
        <v>477</v>
      </c>
      <c r="W16" s="106" t="s">
        <v>478</v>
      </c>
      <c r="X16" s="20"/>
    </row>
    <row r="17" spans="1:23" x14ac:dyDescent="0.25">
      <c r="A17" s="3">
        <f>SUM(A16+1)</f>
        <v>15</v>
      </c>
      <c r="B17" s="1" t="s">
        <v>479</v>
      </c>
      <c r="C17" s="104">
        <v>40676</v>
      </c>
      <c r="D17" s="2" t="s">
        <v>3</v>
      </c>
      <c r="E17" s="2" t="s">
        <v>2</v>
      </c>
      <c r="F17" s="1" t="s">
        <v>480</v>
      </c>
      <c r="G17" s="1" t="s">
        <v>158</v>
      </c>
      <c r="H17" s="1" t="s">
        <v>157</v>
      </c>
      <c r="I17" s="1" t="s">
        <v>8</v>
      </c>
      <c r="J17" s="1" t="s">
        <v>154</v>
      </c>
      <c r="K17" s="4">
        <v>5912</v>
      </c>
      <c r="L17" s="1" t="s">
        <v>152</v>
      </c>
      <c r="M17" s="3" t="s">
        <v>320</v>
      </c>
      <c r="O17" s="3" t="s">
        <v>320</v>
      </c>
      <c r="Q17" s="3" t="s">
        <v>481</v>
      </c>
      <c r="S17" s="3" t="s">
        <v>911</v>
      </c>
      <c r="U17" s="269"/>
      <c r="V17" s="107">
        <v>48062597</v>
      </c>
    </row>
    <row r="18" spans="1:23" ht="15" customHeight="1" x14ac:dyDescent="0.25">
      <c r="A18" s="3">
        <f>SUM(A17+1)</f>
        <v>16</v>
      </c>
      <c r="B18" s="1" t="s">
        <v>482</v>
      </c>
      <c r="C18" s="104">
        <v>40681</v>
      </c>
      <c r="D18" s="2" t="s">
        <v>3</v>
      </c>
      <c r="E18" s="2" t="s">
        <v>2</v>
      </c>
      <c r="F18" s="1" t="s">
        <v>480</v>
      </c>
      <c r="G18" s="1" t="s">
        <v>156</v>
      </c>
      <c r="H18" s="1" t="s">
        <v>483</v>
      </c>
      <c r="I18" s="1" t="s">
        <v>484</v>
      </c>
      <c r="J18" s="1" t="s">
        <v>171</v>
      </c>
      <c r="K18" s="4">
        <v>5993</v>
      </c>
      <c r="L18" s="1" t="s">
        <v>485</v>
      </c>
      <c r="M18" s="3" t="s">
        <v>320</v>
      </c>
      <c r="O18" s="3" t="s">
        <v>320</v>
      </c>
      <c r="Q18" s="3" t="s">
        <v>486</v>
      </c>
      <c r="R18" s="3" t="s">
        <v>487</v>
      </c>
      <c r="S18" s="104">
        <v>41844</v>
      </c>
      <c r="T18" s="104">
        <v>41893</v>
      </c>
      <c r="U18" s="269">
        <v>11500</v>
      </c>
      <c r="V18" s="107">
        <v>91595439</v>
      </c>
      <c r="W18" s="106" t="s">
        <v>488</v>
      </c>
    </row>
    <row r="19" spans="1:23" s="103" customFormat="1" x14ac:dyDescent="0.25">
      <c r="A19" s="100">
        <f>SUM(A18+1)</f>
        <v>17</v>
      </c>
      <c r="B19" s="56" t="s">
        <v>489</v>
      </c>
      <c r="C19" s="101">
        <v>40663</v>
      </c>
      <c r="D19" s="55" t="s">
        <v>3</v>
      </c>
      <c r="E19" s="55" t="s">
        <v>2</v>
      </c>
      <c r="F19" s="56" t="s">
        <v>490</v>
      </c>
      <c r="G19" s="56" t="s">
        <v>491</v>
      </c>
      <c r="H19" s="56" t="s">
        <v>80</v>
      </c>
      <c r="I19" s="56" t="s">
        <v>110</v>
      </c>
      <c r="J19" s="56" t="s">
        <v>492</v>
      </c>
      <c r="K19" s="57">
        <v>5258</v>
      </c>
      <c r="L19" s="56" t="s">
        <v>78</v>
      </c>
      <c r="M19" s="100" t="s">
        <v>320</v>
      </c>
      <c r="N19" s="100" t="s">
        <v>420</v>
      </c>
      <c r="O19" s="100"/>
      <c r="P19" s="100"/>
      <c r="Q19" s="100"/>
      <c r="R19" s="100"/>
      <c r="S19" s="100"/>
      <c r="T19" s="100"/>
      <c r="U19" s="268"/>
      <c r="V19" s="100" t="s">
        <v>493</v>
      </c>
      <c r="W19" s="102" t="s">
        <v>494</v>
      </c>
    </row>
    <row r="20" spans="1:23" s="103" customFormat="1" x14ac:dyDescent="0.25">
      <c r="A20" s="100">
        <f>SUM(A19+1)</f>
        <v>18</v>
      </c>
      <c r="B20" s="56" t="s">
        <v>495</v>
      </c>
      <c r="C20" s="101">
        <v>40657</v>
      </c>
      <c r="D20" s="55" t="s">
        <v>3</v>
      </c>
      <c r="E20" s="55" t="s">
        <v>1</v>
      </c>
      <c r="F20" s="56" t="s">
        <v>496</v>
      </c>
      <c r="G20" s="56" t="s">
        <v>497</v>
      </c>
      <c r="H20" s="56" t="s">
        <v>98</v>
      </c>
      <c r="I20" s="56" t="s">
        <v>99</v>
      </c>
      <c r="J20" s="56" t="s">
        <v>109</v>
      </c>
      <c r="K20" s="57">
        <v>5268</v>
      </c>
      <c r="L20" s="56" t="s">
        <v>90</v>
      </c>
      <c r="M20" s="100"/>
      <c r="N20" s="100" t="s">
        <v>498</v>
      </c>
      <c r="O20" s="100"/>
      <c r="P20" s="100"/>
      <c r="Q20" s="100"/>
      <c r="R20" s="100"/>
      <c r="S20" s="100"/>
      <c r="T20" s="100"/>
      <c r="U20" s="268"/>
      <c r="V20" s="100" t="s">
        <v>499</v>
      </c>
      <c r="W20" s="102" t="s">
        <v>500</v>
      </c>
    </row>
    <row r="21" spans="1:23" x14ac:dyDescent="0.25">
      <c r="A21" s="3">
        <f>SUM(A20+1)</f>
        <v>19</v>
      </c>
      <c r="B21" s="1" t="s">
        <v>501</v>
      </c>
      <c r="C21" s="104">
        <v>40682</v>
      </c>
      <c r="D21" s="2" t="s">
        <v>3</v>
      </c>
      <c r="E21" s="2" t="s">
        <v>1</v>
      </c>
      <c r="F21" s="1" t="s">
        <v>502</v>
      </c>
      <c r="G21" s="1" t="s">
        <v>54</v>
      </c>
      <c r="H21" s="1" t="s">
        <v>389</v>
      </c>
      <c r="I21" s="1" t="s">
        <v>860</v>
      </c>
      <c r="J21" s="1" t="s">
        <v>861</v>
      </c>
      <c r="K21" s="4">
        <v>5146</v>
      </c>
      <c r="L21" s="1" t="s">
        <v>33</v>
      </c>
      <c r="M21" s="3" t="s">
        <v>320</v>
      </c>
      <c r="N21" s="3" t="s">
        <v>320</v>
      </c>
      <c r="O21" s="3" t="s">
        <v>320</v>
      </c>
      <c r="Q21" s="3" t="s">
        <v>503</v>
      </c>
      <c r="R21" s="3" t="s">
        <v>504</v>
      </c>
      <c r="S21" s="3" t="s">
        <v>801</v>
      </c>
      <c r="T21" s="3" t="s">
        <v>859</v>
      </c>
      <c r="U21" s="269">
        <v>43500</v>
      </c>
      <c r="V21" s="107">
        <v>93219024</v>
      </c>
      <c r="W21" s="276" t="s">
        <v>862</v>
      </c>
    </row>
    <row r="22" spans="1:23" s="103" customFormat="1" ht="15" customHeight="1" x14ac:dyDescent="0.25">
      <c r="A22" s="100">
        <f t="shared" ref="A22" si="1">SUM(A21+1)</f>
        <v>20</v>
      </c>
      <c r="B22" s="56" t="s">
        <v>505</v>
      </c>
      <c r="C22" s="101">
        <v>40642</v>
      </c>
      <c r="D22" s="55" t="s">
        <v>3</v>
      </c>
      <c r="E22" s="55" t="s">
        <v>2</v>
      </c>
      <c r="F22" s="56" t="s">
        <v>283</v>
      </c>
      <c r="G22" s="56" t="s">
        <v>145</v>
      </c>
      <c r="H22" s="56" t="s">
        <v>142</v>
      </c>
      <c r="I22" s="56" t="s">
        <v>143</v>
      </c>
      <c r="J22" s="56" t="s">
        <v>144</v>
      </c>
      <c r="K22" s="57">
        <v>5911</v>
      </c>
      <c r="L22" s="56" t="s">
        <v>141</v>
      </c>
      <c r="M22" s="100" t="s">
        <v>320</v>
      </c>
      <c r="N22" s="100" t="s">
        <v>506</v>
      </c>
      <c r="O22" s="100"/>
      <c r="P22" s="100"/>
      <c r="Q22" s="100"/>
      <c r="R22" s="100"/>
      <c r="S22" s="100"/>
      <c r="T22" s="100"/>
      <c r="U22" s="268"/>
      <c r="V22" s="100">
        <v>98633035</v>
      </c>
      <c r="W22" s="102" t="s">
        <v>507</v>
      </c>
    </row>
    <row r="23" spans="1:23" s="103" customFormat="1" x14ac:dyDescent="0.25">
      <c r="A23" s="100">
        <f>SUM(A22+1)</f>
        <v>21</v>
      </c>
      <c r="B23" s="56" t="s">
        <v>508</v>
      </c>
      <c r="C23" s="101">
        <v>40686</v>
      </c>
      <c r="D23" s="55" t="s">
        <v>0</v>
      </c>
      <c r="E23" s="55" t="s">
        <v>2</v>
      </c>
      <c r="F23" s="56" t="s">
        <v>268</v>
      </c>
      <c r="G23" s="56" t="s">
        <v>227</v>
      </c>
      <c r="H23" s="56" t="s">
        <v>43</v>
      </c>
      <c r="I23" s="56" t="s">
        <v>55</v>
      </c>
      <c r="J23" s="56"/>
      <c r="K23" s="57">
        <v>6814</v>
      </c>
      <c r="L23" s="56" t="s">
        <v>221</v>
      </c>
      <c r="M23" s="100"/>
      <c r="N23" s="100" t="s">
        <v>416</v>
      </c>
      <c r="O23" s="100"/>
      <c r="P23" s="100"/>
      <c r="Q23" s="100"/>
      <c r="R23" s="100"/>
      <c r="S23" s="100"/>
      <c r="T23" s="100"/>
      <c r="U23" s="268"/>
      <c r="V23" s="110">
        <v>92425252</v>
      </c>
      <c r="W23" s="102" t="s">
        <v>509</v>
      </c>
    </row>
    <row r="24" spans="1:23" x14ac:dyDescent="0.25">
      <c r="A24" s="3">
        <f>SUM(A23+1)</f>
        <v>22</v>
      </c>
      <c r="B24" s="1" t="s">
        <v>510</v>
      </c>
      <c r="C24" s="104">
        <v>40700</v>
      </c>
      <c r="D24" s="2" t="s">
        <v>0</v>
      </c>
      <c r="E24" s="2" t="s">
        <v>1</v>
      </c>
      <c r="F24" s="1" t="s">
        <v>272</v>
      </c>
      <c r="G24" s="1" t="s">
        <v>226</v>
      </c>
      <c r="H24" s="1" t="s">
        <v>224</v>
      </c>
      <c r="I24" s="1" t="s">
        <v>225</v>
      </c>
      <c r="J24" s="1" t="s">
        <v>111</v>
      </c>
      <c r="K24" s="4">
        <v>6800</v>
      </c>
      <c r="L24" s="1" t="s">
        <v>221</v>
      </c>
      <c r="N24" s="3" t="s">
        <v>320</v>
      </c>
      <c r="O24" s="3" t="s">
        <v>320</v>
      </c>
      <c r="Q24" s="107" t="s">
        <v>511</v>
      </c>
      <c r="R24" s="201" t="s">
        <v>512</v>
      </c>
      <c r="S24" s="104">
        <v>41851</v>
      </c>
      <c r="T24" s="104">
        <v>41868</v>
      </c>
      <c r="U24" s="269">
        <v>5000</v>
      </c>
      <c r="V24" s="107">
        <v>91763798</v>
      </c>
      <c r="W24" s="106" t="s">
        <v>513</v>
      </c>
    </row>
    <row r="25" spans="1:23" x14ac:dyDescent="0.25">
      <c r="A25" s="3">
        <f>SUM(A24+1)</f>
        <v>23</v>
      </c>
      <c r="B25" s="1" t="s">
        <v>514</v>
      </c>
      <c r="C25" s="104">
        <v>40696</v>
      </c>
      <c r="D25" s="2" t="s">
        <v>0</v>
      </c>
      <c r="E25" s="2" t="s">
        <v>1</v>
      </c>
      <c r="F25" s="1" t="s">
        <v>422</v>
      </c>
      <c r="G25" s="1" t="s">
        <v>235</v>
      </c>
      <c r="H25" s="1" t="s">
        <v>515</v>
      </c>
      <c r="I25" s="1" t="s">
        <v>233</v>
      </c>
      <c r="J25" s="1" t="s">
        <v>140</v>
      </c>
      <c r="K25" s="4">
        <v>6977</v>
      </c>
      <c r="L25" s="1" t="s">
        <v>339</v>
      </c>
      <c r="N25" s="3" t="s">
        <v>320</v>
      </c>
      <c r="O25" s="3" t="s">
        <v>320</v>
      </c>
      <c r="P25" s="3" t="s">
        <v>320</v>
      </c>
      <c r="Q25" s="107" t="s">
        <v>516</v>
      </c>
      <c r="R25" s="107"/>
      <c r="S25" s="107"/>
      <c r="U25" s="269"/>
      <c r="V25" s="108">
        <v>98288907</v>
      </c>
    </row>
    <row r="26" spans="1:23" s="56" customFormat="1" x14ac:dyDescent="0.25">
      <c r="A26" s="100">
        <f>SUM(A25+1)</f>
        <v>24</v>
      </c>
      <c r="B26" s="56" t="s">
        <v>517</v>
      </c>
      <c r="C26" s="101">
        <v>40702</v>
      </c>
      <c r="D26" s="55" t="s">
        <v>3</v>
      </c>
      <c r="E26" s="55" t="s">
        <v>2</v>
      </c>
      <c r="F26" s="56" t="s">
        <v>518</v>
      </c>
      <c r="G26" s="56" t="s">
        <v>240</v>
      </c>
      <c r="H26" s="56" t="s">
        <v>519</v>
      </c>
      <c r="I26" s="56" t="s">
        <v>52</v>
      </c>
      <c r="J26" s="56" t="s">
        <v>52</v>
      </c>
      <c r="K26" s="57">
        <v>6826</v>
      </c>
      <c r="L26" s="56" t="s">
        <v>520</v>
      </c>
      <c r="M26" s="55"/>
      <c r="N26" s="55" t="s">
        <v>416</v>
      </c>
      <c r="O26" s="55"/>
      <c r="P26" s="55"/>
      <c r="Q26" s="52"/>
      <c r="R26" s="52"/>
      <c r="S26" s="52"/>
      <c r="T26" s="55"/>
      <c r="U26" s="270"/>
      <c r="V26" s="100" t="s">
        <v>521</v>
      </c>
      <c r="W26" s="102" t="s">
        <v>522</v>
      </c>
    </row>
    <row r="27" spans="1:23" s="114" customFormat="1" x14ac:dyDescent="0.25">
      <c r="A27" s="111">
        <f>SUM(A26+1)</f>
        <v>25</v>
      </c>
      <c r="B27" s="65" t="s">
        <v>523</v>
      </c>
      <c r="C27" s="64">
        <v>40671</v>
      </c>
      <c r="D27" s="62" t="s">
        <v>3</v>
      </c>
      <c r="E27" s="62" t="s">
        <v>2</v>
      </c>
      <c r="F27" s="65" t="s">
        <v>63</v>
      </c>
      <c r="G27" s="65" t="s">
        <v>250</v>
      </c>
      <c r="H27" s="65" t="s">
        <v>524</v>
      </c>
      <c r="I27" s="65" t="s">
        <v>249</v>
      </c>
      <c r="J27" s="65" t="s">
        <v>249</v>
      </c>
      <c r="K27" s="66">
        <v>6817</v>
      </c>
      <c r="L27" s="65" t="s">
        <v>342</v>
      </c>
      <c r="M27" s="112" t="s">
        <v>322</v>
      </c>
      <c r="N27" s="112"/>
      <c r="O27" s="112"/>
      <c r="P27" s="112"/>
      <c r="Q27" s="111"/>
      <c r="R27" s="111"/>
      <c r="S27" s="111"/>
      <c r="T27" s="112"/>
      <c r="U27" s="271"/>
      <c r="V27" s="111"/>
      <c r="W27" s="113"/>
    </row>
    <row r="28" spans="1:23" s="23" customFormat="1" x14ac:dyDescent="0.25">
      <c r="A28" s="115">
        <f t="shared" ref="A28:A33" si="2">SUM(A27+1)</f>
        <v>26</v>
      </c>
      <c r="B28" s="116" t="s">
        <v>525</v>
      </c>
      <c r="C28" s="42">
        <v>40638</v>
      </c>
      <c r="D28" s="117" t="s">
        <v>0</v>
      </c>
      <c r="E28" s="117" t="s">
        <v>2</v>
      </c>
      <c r="F28" s="116" t="s">
        <v>526</v>
      </c>
      <c r="G28" s="116" t="s">
        <v>53</v>
      </c>
      <c r="H28" s="116" t="s">
        <v>50</v>
      </c>
      <c r="I28" s="116" t="s">
        <v>51</v>
      </c>
      <c r="J28" s="116" t="s">
        <v>527</v>
      </c>
      <c r="K28" s="118">
        <v>5229</v>
      </c>
      <c r="L28" s="116" t="s">
        <v>528</v>
      </c>
      <c r="M28" s="119"/>
      <c r="N28" s="119" t="s">
        <v>320</v>
      </c>
      <c r="O28" s="119" t="s">
        <v>320</v>
      </c>
      <c r="P28" s="119" t="s">
        <v>320</v>
      </c>
      <c r="Q28" s="127" t="s">
        <v>529</v>
      </c>
      <c r="R28" s="127" t="s">
        <v>530</v>
      </c>
      <c r="S28" s="127"/>
      <c r="T28" s="119"/>
      <c r="U28" s="272"/>
      <c r="V28" s="120">
        <v>90732661</v>
      </c>
      <c r="W28" s="121" t="s">
        <v>531</v>
      </c>
    </row>
    <row r="29" spans="1:23" s="114" customFormat="1" x14ac:dyDescent="0.25">
      <c r="A29" s="111">
        <f t="shared" si="2"/>
        <v>27</v>
      </c>
      <c r="B29" s="65" t="s">
        <v>532</v>
      </c>
      <c r="C29" s="64">
        <v>40734</v>
      </c>
      <c r="D29" s="62" t="s">
        <v>3</v>
      </c>
      <c r="E29" s="62" t="s">
        <v>2</v>
      </c>
      <c r="F29" s="65" t="s">
        <v>63</v>
      </c>
      <c r="G29" s="65" t="s">
        <v>251</v>
      </c>
      <c r="H29" s="65" t="s">
        <v>524</v>
      </c>
      <c r="I29" s="65" t="s">
        <v>249</v>
      </c>
      <c r="J29" s="65" t="s">
        <v>249</v>
      </c>
      <c r="K29" s="66">
        <v>6817</v>
      </c>
      <c r="L29" s="65" t="s">
        <v>342</v>
      </c>
      <c r="M29" s="112"/>
      <c r="N29" s="112" t="s">
        <v>416</v>
      </c>
      <c r="O29" s="112"/>
      <c r="P29" s="112"/>
      <c r="Q29" s="111"/>
      <c r="R29" s="111"/>
      <c r="S29" s="111"/>
      <c r="T29" s="112"/>
      <c r="U29" s="271"/>
      <c r="V29" s="100" t="s">
        <v>533</v>
      </c>
      <c r="W29" s="113"/>
    </row>
    <row r="30" spans="1:23" s="114" customFormat="1" x14ac:dyDescent="0.25">
      <c r="A30" s="111">
        <f t="shared" si="2"/>
        <v>28</v>
      </c>
      <c r="B30" s="65" t="s">
        <v>387</v>
      </c>
      <c r="C30" s="64">
        <v>40309</v>
      </c>
      <c r="D30" s="62" t="s">
        <v>0</v>
      </c>
      <c r="E30" s="62" t="s">
        <v>2</v>
      </c>
      <c r="F30" s="65" t="s">
        <v>268</v>
      </c>
      <c r="G30" s="65" t="s">
        <v>388</v>
      </c>
      <c r="H30" s="65" t="s">
        <v>389</v>
      </c>
      <c r="I30" s="65" t="s">
        <v>256</v>
      </c>
      <c r="J30" s="65" t="s">
        <v>257</v>
      </c>
      <c r="K30" s="66">
        <v>6856</v>
      </c>
      <c r="L30" s="65" t="s">
        <v>390</v>
      </c>
      <c r="M30" s="112" t="s">
        <v>445</v>
      </c>
      <c r="N30" s="112"/>
      <c r="O30" s="112"/>
      <c r="P30" s="112"/>
      <c r="Q30" s="111"/>
      <c r="R30" s="111"/>
      <c r="S30" s="111"/>
      <c r="T30" s="112"/>
      <c r="U30" s="271"/>
      <c r="V30" s="122" t="s">
        <v>534</v>
      </c>
      <c r="W30" s="123" t="s">
        <v>535</v>
      </c>
    </row>
    <row r="31" spans="1:23" s="125" customFormat="1" x14ac:dyDescent="0.25">
      <c r="A31" s="124">
        <f t="shared" si="2"/>
        <v>29</v>
      </c>
      <c r="B31" s="116" t="s">
        <v>536</v>
      </c>
      <c r="C31" s="42">
        <v>40706</v>
      </c>
      <c r="D31" s="117" t="s">
        <v>0</v>
      </c>
      <c r="E31" s="117" t="s">
        <v>2</v>
      </c>
      <c r="F31" s="116" t="s">
        <v>537</v>
      </c>
      <c r="G31" s="125" t="s">
        <v>538</v>
      </c>
      <c r="H31" s="126" t="s">
        <v>129</v>
      </c>
      <c r="I31" s="116" t="s">
        <v>130</v>
      </c>
      <c r="J31" s="116" t="s">
        <v>539</v>
      </c>
      <c r="K31" s="118">
        <v>5641</v>
      </c>
      <c r="L31" s="116" t="s">
        <v>540</v>
      </c>
      <c r="M31" s="119"/>
      <c r="N31" s="119"/>
      <c r="O31" s="119" t="s">
        <v>320</v>
      </c>
      <c r="P31" s="119" t="s">
        <v>320</v>
      </c>
      <c r="Q31" s="202" t="s">
        <v>541</v>
      </c>
      <c r="R31" s="127" t="s">
        <v>542</v>
      </c>
      <c r="S31" s="127"/>
      <c r="T31" s="119"/>
      <c r="U31" s="272"/>
      <c r="V31" s="127" t="s">
        <v>543</v>
      </c>
      <c r="W31" s="121" t="s">
        <v>544</v>
      </c>
    </row>
    <row r="32" spans="1:23" s="128" customFormat="1" x14ac:dyDescent="0.25">
      <c r="A32" s="124">
        <f t="shared" si="2"/>
        <v>30</v>
      </c>
      <c r="B32" s="16" t="s">
        <v>545</v>
      </c>
      <c r="C32" s="14">
        <v>40734</v>
      </c>
      <c r="D32" s="15" t="s">
        <v>0</v>
      </c>
      <c r="E32" s="15" t="s">
        <v>1</v>
      </c>
      <c r="F32" s="16" t="s">
        <v>419</v>
      </c>
      <c r="G32" s="128" t="s">
        <v>546</v>
      </c>
      <c r="H32" s="129" t="s">
        <v>131</v>
      </c>
      <c r="I32" s="16" t="s">
        <v>132</v>
      </c>
      <c r="J32" s="16" t="s">
        <v>547</v>
      </c>
      <c r="K32" s="17">
        <v>5264</v>
      </c>
      <c r="L32" s="16" t="s">
        <v>548</v>
      </c>
      <c r="M32" s="130"/>
      <c r="N32" s="130"/>
      <c r="O32" s="130"/>
      <c r="P32" s="130" t="s">
        <v>320</v>
      </c>
      <c r="Q32" s="203" t="s">
        <v>549</v>
      </c>
      <c r="R32" s="124"/>
      <c r="S32" s="124" t="s">
        <v>897</v>
      </c>
      <c r="T32" s="286">
        <v>41795</v>
      </c>
      <c r="U32" s="273">
        <v>2000</v>
      </c>
      <c r="V32" s="124"/>
      <c r="W32" s="131"/>
    </row>
    <row r="33" spans="1:23" s="125" customFormat="1" x14ac:dyDescent="0.25">
      <c r="A33" s="257">
        <f t="shared" si="2"/>
        <v>31</v>
      </c>
      <c r="B33" s="258" t="s">
        <v>550</v>
      </c>
      <c r="C33" s="259">
        <v>2011</v>
      </c>
      <c r="D33" s="260" t="s">
        <v>0</v>
      </c>
      <c r="E33" s="260" t="s">
        <v>2</v>
      </c>
      <c r="F33" s="258" t="s">
        <v>415</v>
      </c>
      <c r="G33" s="261" t="s">
        <v>209</v>
      </c>
      <c r="H33" s="262" t="s">
        <v>551</v>
      </c>
      <c r="I33" s="258" t="s">
        <v>203</v>
      </c>
      <c r="J33" s="258" t="s">
        <v>552</v>
      </c>
      <c r="K33" s="263">
        <v>5700</v>
      </c>
      <c r="L33" s="258" t="s">
        <v>553</v>
      </c>
      <c r="M33" s="264"/>
      <c r="N33" s="264"/>
      <c r="O33" s="264"/>
      <c r="P33" s="264" t="s">
        <v>320</v>
      </c>
      <c r="Q33" s="265" t="s">
        <v>554</v>
      </c>
      <c r="R33" s="266" t="s">
        <v>555</v>
      </c>
      <c r="S33" s="266">
        <v>41879</v>
      </c>
      <c r="T33" s="335">
        <v>41900</v>
      </c>
      <c r="U33" s="274">
        <v>7500</v>
      </c>
      <c r="V33" s="265">
        <v>99242111</v>
      </c>
      <c r="W33" s="267" t="s">
        <v>556</v>
      </c>
    </row>
    <row r="34" spans="1:23" s="128" customFormat="1" x14ac:dyDescent="0.25">
      <c r="C34" s="14"/>
      <c r="D34" s="15"/>
      <c r="E34" s="15"/>
      <c r="F34" s="16"/>
      <c r="H34" s="132"/>
      <c r="I34" s="16"/>
      <c r="J34" s="16"/>
      <c r="K34" s="17"/>
      <c r="L34" s="16"/>
      <c r="M34" s="135" t="s">
        <v>557</v>
      </c>
      <c r="N34" s="135" t="s">
        <v>558</v>
      </c>
      <c r="O34" s="135" t="s">
        <v>559</v>
      </c>
      <c r="P34" s="135" t="s">
        <v>558</v>
      </c>
      <c r="Q34" s="204">
        <v>18</v>
      </c>
      <c r="R34" s="204">
        <v>14</v>
      </c>
      <c r="S34" s="204">
        <v>13</v>
      </c>
      <c r="T34" s="135">
        <v>9</v>
      </c>
      <c r="U34" s="273">
        <f>SUM(U3:U33)</f>
        <v>134500</v>
      </c>
      <c r="V34" s="124"/>
    </row>
    <row r="35" spans="1:23" x14ac:dyDescent="0.25">
      <c r="A35" s="133"/>
      <c r="M35" s="136"/>
      <c r="N35" s="136"/>
      <c r="O35" s="136"/>
      <c r="P35" s="136"/>
      <c r="Q35" s="275">
        <f t="shared" ref="Q35:S35" si="3">SUM(Q34)/20</f>
        <v>0.9</v>
      </c>
      <c r="R35" s="275">
        <f t="shared" si="3"/>
        <v>0.7</v>
      </c>
      <c r="S35" s="275">
        <f t="shared" si="3"/>
        <v>0.65</v>
      </c>
      <c r="T35" s="275">
        <f>SUM(T34)/20</f>
        <v>0.45</v>
      </c>
    </row>
    <row r="36" spans="1:23" x14ac:dyDescent="0.25">
      <c r="Q36" s="107"/>
      <c r="R36" s="107"/>
      <c r="S36" s="107"/>
    </row>
    <row r="37" spans="1:23" s="125" customFormat="1" x14ac:dyDescent="0.25">
      <c r="A37" s="119"/>
      <c r="B37" s="116"/>
      <c r="C37" s="134"/>
      <c r="D37" s="117"/>
      <c r="E37" s="117"/>
      <c r="F37" s="116"/>
      <c r="G37" s="116"/>
      <c r="H37" s="116"/>
      <c r="I37" s="116"/>
      <c r="J37" s="116"/>
      <c r="K37" s="118"/>
      <c r="L37" s="116"/>
      <c r="U37" s="135"/>
      <c r="V37" s="127"/>
    </row>
    <row r="38" spans="1:23" s="23" customFormat="1" x14ac:dyDescent="0.25">
      <c r="A38" s="136"/>
      <c r="B38" s="1"/>
      <c r="C38" s="137"/>
      <c r="D38" s="2"/>
      <c r="E38" s="2"/>
      <c r="F38" s="1"/>
      <c r="G38" s="1"/>
      <c r="H38" s="1"/>
      <c r="I38" s="1"/>
      <c r="J38" s="1"/>
      <c r="K38" s="4"/>
      <c r="U38" s="136"/>
      <c r="V38" s="107"/>
    </row>
    <row r="39" spans="1:23" x14ac:dyDescent="0.25">
      <c r="A39" s="136"/>
      <c r="B39" s="23"/>
      <c r="C39" s="23"/>
      <c r="D39" s="23"/>
      <c r="E39" s="23"/>
      <c r="F39" s="23"/>
      <c r="G39" s="23"/>
      <c r="I39" s="23"/>
      <c r="J39" s="23"/>
      <c r="K39" s="23"/>
    </row>
    <row r="42" spans="1:23" x14ac:dyDescent="0.25">
      <c r="M42" s="349"/>
    </row>
    <row r="43" spans="1:23" x14ac:dyDescent="0.25">
      <c r="M43" s="349"/>
    </row>
  </sheetData>
  <mergeCells count="1">
    <mergeCell ref="M42:M43"/>
  </mergeCells>
  <hyperlinks>
    <hyperlink ref="W5" r:id="rId1"/>
    <hyperlink ref="W6" r:id="rId2"/>
    <hyperlink ref="W19" r:id="rId3"/>
    <hyperlink ref="W9" r:id="rId4"/>
    <hyperlink ref="W11" r:id="rId5"/>
    <hyperlink ref="W12" r:id="rId6"/>
    <hyperlink ref="W13" r:id="rId7"/>
    <hyperlink ref="W14" r:id="rId8"/>
    <hyperlink ref="W16" r:id="rId9"/>
    <hyperlink ref="W26" r:id="rId10"/>
    <hyperlink ref="W4" r:id="rId11"/>
    <hyperlink ref="W7" r:id="rId12"/>
    <hyperlink ref="W8" r:id="rId13"/>
    <hyperlink ref="W10" r:id="rId14"/>
    <hyperlink ref="W15" r:id="rId15"/>
    <hyperlink ref="W20" r:id="rId16"/>
    <hyperlink ref="W21" r:id="rId17"/>
    <hyperlink ref="W22" r:id="rId18"/>
    <hyperlink ref="W3" r:id="rId19" display="mailto:bvethe@online.no"/>
    <hyperlink ref="W23" r:id="rId20"/>
    <hyperlink ref="W28" r:id="rId21"/>
    <hyperlink ref="W18" r:id="rId22"/>
    <hyperlink ref="W30" r:id="rId23"/>
    <hyperlink ref="W31" r:id="rId24" display="ivarskjonhaug@hotmail.com"/>
    <hyperlink ref="W33" r:id="rId25"/>
    <hyperlink ref="W24" r:id="rId26"/>
  </hyperlinks>
  <printOptions gridLines="1"/>
  <pageMargins left="0.11811023622047245" right="0.11811023622047245" top="3.937007874015748E-2" bottom="0.19685039370078741" header="0" footer="0"/>
  <pageSetup paperSize="9" orientation="landscape" r:id="rId27"/>
  <rowBreaks count="1" manualBreakCount="1">
    <brk id="38" max="16383" man="1"/>
  </rowBreaks>
  <colBreaks count="2" manualBreakCount="2">
    <brk id="21" max="1048575" man="1"/>
    <brk id="2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0"/>
  <sheetViews>
    <sheetView workbookViewId="0">
      <selection activeCell="P45" sqref="P45"/>
    </sheetView>
  </sheetViews>
  <sheetFormatPr baseColWidth="10" defaultRowHeight="15" x14ac:dyDescent="0.25"/>
  <cols>
    <col min="1" max="1" width="3.7109375" customWidth="1"/>
    <col min="2" max="2" width="15.5703125" style="5" customWidth="1"/>
    <col min="3" max="3" width="6.7109375" style="3" customWidth="1"/>
    <col min="4" max="4" width="5.28515625" bestFit="1" customWidth="1"/>
    <col min="5" max="5" width="5.7109375" bestFit="1" customWidth="1"/>
    <col min="6" max="6" width="18.28515625" customWidth="1"/>
    <col min="7" max="7" width="15.7109375" customWidth="1"/>
    <col min="8" max="8" width="18.7109375" customWidth="1"/>
    <col min="9" max="9" width="11" customWidth="1"/>
    <col min="10" max="10" width="17.7109375" customWidth="1"/>
    <col min="11" max="11" width="5.5703125" style="3" customWidth="1"/>
    <col min="12" max="12" width="17.42578125" customWidth="1"/>
    <col min="13" max="13" width="11" style="3" customWidth="1"/>
    <col min="14" max="14" width="10.28515625" style="3" customWidth="1"/>
    <col min="15" max="15" width="9.85546875" style="3" customWidth="1"/>
    <col min="16" max="16" width="10.42578125" style="3" customWidth="1"/>
    <col min="17" max="18" width="10.140625" style="3" customWidth="1"/>
    <col min="19" max="20" width="11.28515625" style="3" bestFit="1" customWidth="1"/>
    <col min="21" max="21" width="9" style="3" customWidth="1"/>
    <col min="22" max="22" width="7.7109375" style="3" customWidth="1"/>
    <col min="23" max="23" width="10.42578125" style="19" customWidth="1"/>
    <col min="24" max="24" width="38" style="3" customWidth="1"/>
  </cols>
  <sheetData>
    <row r="1" spans="1:25" s="25" customFormat="1" ht="20.25" customHeight="1" x14ac:dyDescent="0.35">
      <c r="A1" s="138"/>
      <c r="B1" s="139" t="s">
        <v>324</v>
      </c>
      <c r="C1" s="140" t="s">
        <v>560</v>
      </c>
      <c r="D1" s="138"/>
      <c r="E1" s="138"/>
      <c r="F1" s="138"/>
      <c r="G1" s="138"/>
      <c r="H1" s="138"/>
      <c r="I1" s="284" t="s">
        <v>995</v>
      </c>
      <c r="J1" s="138"/>
      <c r="K1" s="141"/>
      <c r="L1" s="138"/>
      <c r="M1" s="142" t="s">
        <v>561</v>
      </c>
      <c r="N1" s="141"/>
      <c r="O1" s="141"/>
      <c r="P1" s="336"/>
      <c r="Q1" s="141"/>
      <c r="R1" s="141"/>
      <c r="S1" s="141"/>
      <c r="T1" s="141"/>
      <c r="U1" s="141"/>
      <c r="V1" s="141"/>
      <c r="W1" s="143"/>
      <c r="X1" s="141"/>
    </row>
    <row r="2" spans="1:25" s="308" customFormat="1" ht="15.75" customHeight="1" x14ac:dyDescent="0.2">
      <c r="A2" s="295" t="s">
        <v>267</v>
      </c>
      <c r="B2" s="296" t="s">
        <v>336</v>
      </c>
      <c r="C2" s="297" t="s">
        <v>328</v>
      </c>
      <c r="D2" s="298" t="s">
        <v>329</v>
      </c>
      <c r="E2" s="298" t="s">
        <v>330</v>
      </c>
      <c r="F2" s="298" t="s">
        <v>259</v>
      </c>
      <c r="G2" s="298" t="s">
        <v>260</v>
      </c>
      <c r="H2" s="299" t="s">
        <v>331</v>
      </c>
      <c r="I2" s="299" t="s">
        <v>332</v>
      </c>
      <c r="J2" s="299" t="s">
        <v>333</v>
      </c>
      <c r="K2" s="300" t="s">
        <v>334</v>
      </c>
      <c r="L2" s="301" t="s">
        <v>335</v>
      </c>
      <c r="M2" s="302">
        <v>41337</v>
      </c>
      <c r="N2" s="297">
        <v>41349</v>
      </c>
      <c r="O2" s="302">
        <v>41527</v>
      </c>
      <c r="P2" s="303">
        <v>41573</v>
      </c>
      <c r="Q2" s="297">
        <v>41727</v>
      </c>
      <c r="R2" s="297">
        <v>41952</v>
      </c>
      <c r="S2" s="304" t="s">
        <v>889</v>
      </c>
      <c r="T2" s="304" t="s">
        <v>890</v>
      </c>
      <c r="U2" s="305" t="s">
        <v>327</v>
      </c>
      <c r="V2" s="306" t="s">
        <v>326</v>
      </c>
      <c r="W2" s="307" t="s">
        <v>298</v>
      </c>
      <c r="X2" s="345" t="s">
        <v>286</v>
      </c>
      <c r="Y2" s="344"/>
    </row>
    <row r="3" spans="1:25" s="309" customFormat="1" ht="12" x14ac:dyDescent="0.2">
      <c r="A3" s="146">
        <v>1</v>
      </c>
      <c r="B3" s="144" t="s">
        <v>562</v>
      </c>
      <c r="C3" s="145">
        <v>2012</v>
      </c>
      <c r="D3" s="146" t="s">
        <v>0</v>
      </c>
      <c r="E3" s="147" t="s">
        <v>2</v>
      </c>
      <c r="F3" s="144" t="s">
        <v>563</v>
      </c>
      <c r="G3" s="148" t="s">
        <v>564</v>
      </c>
      <c r="H3" s="149" t="s">
        <v>565</v>
      </c>
      <c r="I3" s="150" t="s">
        <v>566</v>
      </c>
      <c r="J3" s="149" t="s">
        <v>567</v>
      </c>
      <c r="K3" s="151">
        <v>5215</v>
      </c>
      <c r="L3" s="149" t="s">
        <v>180</v>
      </c>
      <c r="M3" s="146" t="s">
        <v>320</v>
      </c>
      <c r="N3" s="146" t="s">
        <v>320</v>
      </c>
      <c r="O3" s="146" t="s">
        <v>320</v>
      </c>
      <c r="P3" s="152" t="s">
        <v>320</v>
      </c>
      <c r="Q3" s="146" t="s">
        <v>320</v>
      </c>
      <c r="R3" s="146"/>
      <c r="S3" s="283" t="s">
        <v>901</v>
      </c>
      <c r="T3" s="283" t="s">
        <v>908</v>
      </c>
      <c r="U3" s="146"/>
      <c r="V3" s="153"/>
      <c r="W3" s="154" t="s">
        <v>568</v>
      </c>
      <c r="X3" s="318" t="s">
        <v>818</v>
      </c>
    </row>
    <row r="4" spans="1:25" s="309" customFormat="1" ht="12" x14ac:dyDescent="0.2">
      <c r="A4" s="153">
        <f t="shared" ref="A4:A28" si="0">SUM(A3)+1</f>
        <v>2</v>
      </c>
      <c r="B4" s="155" t="s">
        <v>569</v>
      </c>
      <c r="C4" s="156">
        <v>2012</v>
      </c>
      <c r="D4" s="153" t="s">
        <v>0</v>
      </c>
      <c r="E4" s="152" t="s">
        <v>2</v>
      </c>
      <c r="F4" s="155" t="s">
        <v>563</v>
      </c>
      <c r="G4" s="157" t="s">
        <v>570</v>
      </c>
      <c r="H4" s="158" t="s">
        <v>571</v>
      </c>
      <c r="I4" s="159" t="s">
        <v>572</v>
      </c>
      <c r="J4" s="158" t="s">
        <v>573</v>
      </c>
      <c r="K4" s="160">
        <v>5355</v>
      </c>
      <c r="L4" s="158" t="s">
        <v>115</v>
      </c>
      <c r="M4" s="153" t="s">
        <v>320</v>
      </c>
      <c r="N4" s="153" t="s">
        <v>320</v>
      </c>
      <c r="O4" s="153"/>
      <c r="P4" s="152"/>
      <c r="Q4" s="153"/>
      <c r="R4" s="153"/>
      <c r="S4" s="153"/>
      <c r="T4" s="153"/>
      <c r="U4" s="153"/>
      <c r="V4" s="153"/>
      <c r="W4" s="161" t="s">
        <v>574</v>
      </c>
      <c r="X4" s="319" t="s">
        <v>575</v>
      </c>
    </row>
    <row r="5" spans="1:25" s="309" customFormat="1" ht="12" x14ac:dyDescent="0.2">
      <c r="A5" s="153">
        <f t="shared" si="0"/>
        <v>3</v>
      </c>
      <c r="B5" s="155" t="s">
        <v>576</v>
      </c>
      <c r="C5" s="156">
        <v>2012</v>
      </c>
      <c r="D5" s="153" t="s">
        <v>0</v>
      </c>
      <c r="E5" s="152" t="s">
        <v>2</v>
      </c>
      <c r="F5" s="155" t="s">
        <v>577</v>
      </c>
      <c r="G5" s="157" t="s">
        <v>578</v>
      </c>
      <c r="H5" s="158" t="s">
        <v>579</v>
      </c>
      <c r="I5" s="159" t="s">
        <v>580</v>
      </c>
      <c r="J5" s="158" t="s">
        <v>581</v>
      </c>
      <c r="K5" s="160">
        <v>5216</v>
      </c>
      <c r="L5" s="158" t="s">
        <v>183</v>
      </c>
      <c r="M5" s="153" t="s">
        <v>320</v>
      </c>
      <c r="N5" s="153" t="s">
        <v>320</v>
      </c>
      <c r="O5" s="153"/>
      <c r="P5" s="152" t="s">
        <v>320</v>
      </c>
      <c r="Q5" s="153" t="s">
        <v>320</v>
      </c>
      <c r="R5" s="153" t="s">
        <v>320</v>
      </c>
      <c r="S5" s="153" t="s">
        <v>896</v>
      </c>
      <c r="T5" s="153" t="s">
        <v>902</v>
      </c>
      <c r="U5" s="153"/>
      <c r="V5" s="153"/>
      <c r="W5" s="161" t="s">
        <v>582</v>
      </c>
      <c r="X5" s="319" t="s">
        <v>583</v>
      </c>
    </row>
    <row r="6" spans="1:25" s="310" customFormat="1" ht="12" x14ac:dyDescent="0.2">
      <c r="A6" s="153">
        <f t="shared" si="0"/>
        <v>4</v>
      </c>
      <c r="B6" s="155" t="s">
        <v>584</v>
      </c>
      <c r="C6" s="156">
        <v>2012</v>
      </c>
      <c r="D6" s="153" t="s">
        <v>0</v>
      </c>
      <c r="E6" s="152" t="s">
        <v>2</v>
      </c>
      <c r="F6" s="155" t="s">
        <v>585</v>
      </c>
      <c r="G6" s="157" t="s">
        <v>586</v>
      </c>
      <c r="H6" s="158" t="s">
        <v>587</v>
      </c>
      <c r="I6" s="159" t="s">
        <v>588</v>
      </c>
      <c r="J6" s="158" t="s">
        <v>589</v>
      </c>
      <c r="K6" s="160">
        <v>5229</v>
      </c>
      <c r="L6" s="158" t="s">
        <v>49</v>
      </c>
      <c r="M6" s="153" t="s">
        <v>320</v>
      </c>
      <c r="N6" s="153" t="s">
        <v>320</v>
      </c>
      <c r="O6" s="153"/>
      <c r="P6" s="152" t="s">
        <v>320</v>
      </c>
      <c r="Q6" s="153" t="s">
        <v>320</v>
      </c>
      <c r="R6" s="153" t="s">
        <v>320</v>
      </c>
      <c r="S6" s="153" t="s">
        <v>921</v>
      </c>
      <c r="T6" s="174" t="s">
        <v>923</v>
      </c>
      <c r="U6" s="153"/>
      <c r="V6" s="153"/>
      <c r="W6" s="161" t="s">
        <v>590</v>
      </c>
      <c r="X6" s="319" t="s">
        <v>591</v>
      </c>
    </row>
    <row r="7" spans="1:25" s="309" customFormat="1" ht="12" x14ac:dyDescent="0.2">
      <c r="A7" s="153">
        <f t="shared" si="0"/>
        <v>5</v>
      </c>
      <c r="B7" s="155" t="s">
        <v>592</v>
      </c>
      <c r="C7" s="156">
        <v>2012</v>
      </c>
      <c r="D7" s="153" t="s">
        <v>0</v>
      </c>
      <c r="E7" s="152" t="s">
        <v>2</v>
      </c>
      <c r="F7" s="155" t="s">
        <v>593</v>
      </c>
      <c r="G7" s="157" t="s">
        <v>594</v>
      </c>
      <c r="H7" s="158" t="s">
        <v>595</v>
      </c>
      <c r="I7" s="159" t="s">
        <v>596</v>
      </c>
      <c r="J7" s="158" t="s">
        <v>597</v>
      </c>
      <c r="K7" s="160">
        <v>5239</v>
      </c>
      <c r="L7" s="158" t="s">
        <v>56</v>
      </c>
      <c r="M7" s="153" t="s">
        <v>320</v>
      </c>
      <c r="N7" s="153" t="s">
        <v>320</v>
      </c>
      <c r="O7" s="153" t="s">
        <v>320</v>
      </c>
      <c r="P7" s="152" t="s">
        <v>320</v>
      </c>
      <c r="Q7" s="153" t="s">
        <v>320</v>
      </c>
      <c r="R7" s="153"/>
      <c r="S7" s="153" t="s">
        <v>929</v>
      </c>
      <c r="T7" s="153" t="s">
        <v>939</v>
      </c>
      <c r="U7" s="153"/>
      <c r="V7" s="153"/>
      <c r="W7" s="161" t="s">
        <v>598</v>
      </c>
      <c r="X7" s="319" t="s">
        <v>465</v>
      </c>
    </row>
    <row r="8" spans="1:25" s="309" customFormat="1" ht="12" x14ac:dyDescent="0.2">
      <c r="A8" s="153">
        <f t="shared" si="0"/>
        <v>6</v>
      </c>
      <c r="B8" s="155" t="s">
        <v>599</v>
      </c>
      <c r="C8" s="156">
        <v>2012</v>
      </c>
      <c r="D8" s="153" t="s">
        <v>0</v>
      </c>
      <c r="E8" s="152" t="s">
        <v>2</v>
      </c>
      <c r="F8" s="155" t="s">
        <v>600</v>
      </c>
      <c r="G8" s="157" t="s">
        <v>601</v>
      </c>
      <c r="H8" s="158" t="s">
        <v>602</v>
      </c>
      <c r="I8" s="159" t="s">
        <v>195</v>
      </c>
      <c r="J8" s="158" t="s">
        <v>603</v>
      </c>
      <c r="K8" s="160">
        <v>5936</v>
      </c>
      <c r="L8" s="158" t="s">
        <v>194</v>
      </c>
      <c r="M8" s="153" t="s">
        <v>320</v>
      </c>
      <c r="N8" s="153" t="s">
        <v>320</v>
      </c>
      <c r="O8" s="153"/>
      <c r="P8" s="152"/>
      <c r="Q8" s="153"/>
      <c r="R8" s="153"/>
      <c r="S8" s="153"/>
      <c r="T8" s="153"/>
      <c r="U8" s="153"/>
      <c r="V8" s="153"/>
      <c r="W8" s="161" t="s">
        <v>604</v>
      </c>
      <c r="X8" s="162"/>
    </row>
    <row r="9" spans="1:25" s="309" customFormat="1" ht="12" x14ac:dyDescent="0.2">
      <c r="A9" s="153">
        <f t="shared" si="0"/>
        <v>7</v>
      </c>
      <c r="B9" s="155" t="s">
        <v>605</v>
      </c>
      <c r="C9" s="156">
        <v>2012</v>
      </c>
      <c r="D9" s="153" t="s">
        <v>0</v>
      </c>
      <c r="E9" s="152" t="s">
        <v>1</v>
      </c>
      <c r="F9" s="155" t="s">
        <v>577</v>
      </c>
      <c r="G9" s="157" t="s">
        <v>606</v>
      </c>
      <c r="H9" s="158" t="s">
        <v>607</v>
      </c>
      <c r="I9" s="159" t="s">
        <v>608</v>
      </c>
      <c r="J9" s="158" t="s">
        <v>609</v>
      </c>
      <c r="K9" s="160">
        <v>5993</v>
      </c>
      <c r="L9" s="158" t="s">
        <v>170</v>
      </c>
      <c r="M9" s="153" t="s">
        <v>320</v>
      </c>
      <c r="N9" s="153"/>
      <c r="O9" s="153" t="s">
        <v>320</v>
      </c>
      <c r="P9" s="152" t="s">
        <v>320</v>
      </c>
      <c r="Q9" s="153"/>
      <c r="R9" s="153" t="s">
        <v>320</v>
      </c>
      <c r="S9" s="174" t="s">
        <v>940</v>
      </c>
      <c r="T9" s="153" t="s">
        <v>966</v>
      </c>
      <c r="U9" s="153"/>
      <c r="V9" s="153"/>
      <c r="W9" s="161" t="s">
        <v>610</v>
      </c>
      <c r="X9" s="319" t="s">
        <v>488</v>
      </c>
    </row>
    <row r="10" spans="1:25" s="309" customFormat="1" ht="12" x14ac:dyDescent="0.2">
      <c r="A10" s="153">
        <f t="shared" si="0"/>
        <v>8</v>
      </c>
      <c r="B10" s="155" t="s">
        <v>611</v>
      </c>
      <c r="C10" s="156">
        <v>2012</v>
      </c>
      <c r="D10" s="153" t="s">
        <v>0</v>
      </c>
      <c r="E10" s="152" t="s">
        <v>1</v>
      </c>
      <c r="F10" s="155" t="s">
        <v>612</v>
      </c>
      <c r="G10" s="157" t="s">
        <v>613</v>
      </c>
      <c r="H10" s="158" t="s">
        <v>614</v>
      </c>
      <c r="I10" s="159" t="s">
        <v>615</v>
      </c>
      <c r="J10" s="158" t="s">
        <v>615</v>
      </c>
      <c r="K10" s="160">
        <v>5956</v>
      </c>
      <c r="L10" s="158" t="s">
        <v>163</v>
      </c>
      <c r="M10" s="153" t="s">
        <v>320</v>
      </c>
      <c r="N10" s="153"/>
      <c r="O10" s="153"/>
      <c r="P10" s="152"/>
      <c r="Q10" s="153"/>
      <c r="R10" s="153"/>
      <c r="S10" s="153"/>
      <c r="T10" s="153"/>
      <c r="U10" s="153"/>
      <c r="V10" s="153"/>
      <c r="W10" s="161" t="s">
        <v>616</v>
      </c>
      <c r="X10" s="319" t="s">
        <v>617</v>
      </c>
    </row>
    <row r="11" spans="1:25" s="309" customFormat="1" ht="12" x14ac:dyDescent="0.2">
      <c r="A11" s="153">
        <f t="shared" si="0"/>
        <v>9</v>
      </c>
      <c r="B11" s="155" t="s">
        <v>618</v>
      </c>
      <c r="C11" s="156">
        <v>2012</v>
      </c>
      <c r="D11" s="153" t="s">
        <v>0</v>
      </c>
      <c r="E11" s="152" t="s">
        <v>2</v>
      </c>
      <c r="F11" s="155" t="s">
        <v>612</v>
      </c>
      <c r="G11" s="157" t="s">
        <v>619</v>
      </c>
      <c r="H11" s="158" t="s">
        <v>620</v>
      </c>
      <c r="I11" s="159" t="s">
        <v>621</v>
      </c>
      <c r="J11" s="158"/>
      <c r="K11" s="160">
        <v>5915</v>
      </c>
      <c r="L11" s="158" t="s">
        <v>857</v>
      </c>
      <c r="M11" s="153" t="s">
        <v>320</v>
      </c>
      <c r="N11" s="153" t="s">
        <v>320</v>
      </c>
      <c r="O11" s="153" t="s">
        <v>320</v>
      </c>
      <c r="P11" s="152" t="s">
        <v>320</v>
      </c>
      <c r="Q11" s="153" t="s">
        <v>320</v>
      </c>
      <c r="R11" s="153"/>
      <c r="S11" s="153"/>
      <c r="T11" s="153"/>
      <c r="U11" s="153"/>
      <c r="V11" s="153"/>
      <c r="W11" s="161" t="s">
        <v>622</v>
      </c>
      <c r="X11" s="319" t="s">
        <v>623</v>
      </c>
    </row>
    <row r="12" spans="1:25" s="309" customFormat="1" ht="12" x14ac:dyDescent="0.2">
      <c r="A12" s="153">
        <f t="shared" si="0"/>
        <v>10</v>
      </c>
      <c r="B12" s="155" t="s">
        <v>624</v>
      </c>
      <c r="C12" s="156">
        <v>2012</v>
      </c>
      <c r="D12" s="153" t="s">
        <v>0</v>
      </c>
      <c r="E12" s="152" t="s">
        <v>1</v>
      </c>
      <c r="F12" s="155" t="s">
        <v>593</v>
      </c>
      <c r="G12" s="157" t="s">
        <v>625</v>
      </c>
      <c r="H12" s="158" t="s">
        <v>626</v>
      </c>
      <c r="I12" s="159" t="s">
        <v>627</v>
      </c>
      <c r="J12" s="158"/>
      <c r="K12" s="160">
        <v>5281</v>
      </c>
      <c r="L12" s="158" t="s">
        <v>189</v>
      </c>
      <c r="M12" s="153" t="s">
        <v>320</v>
      </c>
      <c r="N12" s="153" t="s">
        <v>320</v>
      </c>
      <c r="O12" s="153" t="s">
        <v>320</v>
      </c>
      <c r="P12" s="152" t="s">
        <v>320</v>
      </c>
      <c r="Q12" s="153"/>
      <c r="R12" s="153"/>
      <c r="S12" s="174"/>
      <c r="T12" s="174"/>
      <c r="U12" s="153"/>
      <c r="V12" s="153"/>
      <c r="W12" s="161" t="s">
        <v>628</v>
      </c>
      <c r="X12" s="319" t="s">
        <v>629</v>
      </c>
    </row>
    <row r="13" spans="1:25" s="309" customFormat="1" ht="12" x14ac:dyDescent="0.2">
      <c r="A13" s="153">
        <f t="shared" si="0"/>
        <v>11</v>
      </c>
      <c r="B13" s="155" t="s">
        <v>630</v>
      </c>
      <c r="C13" s="156">
        <v>2012</v>
      </c>
      <c r="D13" s="153" t="s">
        <v>0</v>
      </c>
      <c r="E13" s="152" t="s">
        <v>2</v>
      </c>
      <c r="F13" s="155" t="s">
        <v>631</v>
      </c>
      <c r="G13" s="157" t="s">
        <v>632</v>
      </c>
      <c r="H13" s="158" t="s">
        <v>626</v>
      </c>
      <c r="I13" s="159" t="s">
        <v>627</v>
      </c>
      <c r="J13" s="158"/>
      <c r="K13" s="160">
        <v>5281</v>
      </c>
      <c r="L13" s="158" t="s">
        <v>189</v>
      </c>
      <c r="M13" s="153" t="s">
        <v>320</v>
      </c>
      <c r="N13" s="153" t="s">
        <v>320</v>
      </c>
      <c r="O13" s="153" t="s">
        <v>320</v>
      </c>
      <c r="P13" s="152" t="s">
        <v>320</v>
      </c>
      <c r="Q13" s="153"/>
      <c r="R13" s="153"/>
      <c r="S13" s="153" t="s">
        <v>930</v>
      </c>
      <c r="T13" s="153" t="s">
        <v>941</v>
      </c>
      <c r="U13" s="153"/>
      <c r="V13" s="153"/>
      <c r="W13" s="161" t="s">
        <v>628</v>
      </c>
      <c r="X13" s="319" t="s">
        <v>629</v>
      </c>
    </row>
    <row r="14" spans="1:25" s="309" customFormat="1" ht="12" x14ac:dyDescent="0.2">
      <c r="A14" s="153">
        <f t="shared" si="0"/>
        <v>12</v>
      </c>
      <c r="B14" s="155" t="s">
        <v>633</v>
      </c>
      <c r="C14" s="156">
        <v>2012</v>
      </c>
      <c r="D14" s="153" t="s">
        <v>634</v>
      </c>
      <c r="E14" s="152" t="s">
        <v>1</v>
      </c>
      <c r="F14" s="155" t="s">
        <v>635</v>
      </c>
      <c r="G14" s="157" t="s">
        <v>636</v>
      </c>
      <c r="H14" s="158" t="s">
        <v>637</v>
      </c>
      <c r="I14" s="159" t="s">
        <v>638</v>
      </c>
      <c r="J14" s="158" t="s">
        <v>639</v>
      </c>
      <c r="K14" s="160">
        <v>5911</v>
      </c>
      <c r="L14" s="158" t="s">
        <v>141</v>
      </c>
      <c r="M14" s="153" t="s">
        <v>320</v>
      </c>
      <c r="N14" s="153" t="s">
        <v>320</v>
      </c>
      <c r="O14" s="153"/>
      <c r="P14" s="152"/>
      <c r="Q14" s="153" t="s">
        <v>320</v>
      </c>
      <c r="R14" s="153" t="s">
        <v>320</v>
      </c>
      <c r="S14" s="153" t="s">
        <v>990</v>
      </c>
      <c r="T14" s="153"/>
      <c r="U14" s="153"/>
      <c r="V14" s="153"/>
      <c r="W14" s="161" t="s">
        <v>640</v>
      </c>
      <c r="X14" s="319" t="s">
        <v>641</v>
      </c>
    </row>
    <row r="15" spans="1:25" s="309" customFormat="1" ht="12" x14ac:dyDescent="0.2">
      <c r="A15" s="153">
        <f t="shared" si="0"/>
        <v>13</v>
      </c>
      <c r="B15" s="155" t="s">
        <v>642</v>
      </c>
      <c r="C15" s="156">
        <v>2012</v>
      </c>
      <c r="D15" s="153" t="s">
        <v>634</v>
      </c>
      <c r="E15" s="152" t="s">
        <v>2</v>
      </c>
      <c r="F15" s="155" t="s">
        <v>643</v>
      </c>
      <c r="G15" s="157" t="s">
        <v>644</v>
      </c>
      <c r="H15" s="158" t="s">
        <v>645</v>
      </c>
      <c r="I15" s="159" t="s">
        <v>646</v>
      </c>
      <c r="J15" s="158" t="s">
        <v>647</v>
      </c>
      <c r="K15" s="160">
        <v>5918</v>
      </c>
      <c r="L15" s="158" t="s">
        <v>172</v>
      </c>
      <c r="M15" s="153" t="s">
        <v>320</v>
      </c>
      <c r="N15" s="153" t="s">
        <v>320</v>
      </c>
      <c r="O15" s="153" t="s">
        <v>320</v>
      </c>
      <c r="P15" s="152"/>
      <c r="Q15" s="153"/>
      <c r="R15" s="153"/>
      <c r="S15" s="174" t="s">
        <v>919</v>
      </c>
      <c r="T15" s="174" t="s">
        <v>924</v>
      </c>
      <c r="U15" s="153"/>
      <c r="V15" s="153"/>
      <c r="W15" s="161" t="s">
        <v>648</v>
      </c>
      <c r="X15" s="319" t="s">
        <v>649</v>
      </c>
    </row>
    <row r="16" spans="1:25" s="309" customFormat="1" ht="12" x14ac:dyDescent="0.2">
      <c r="A16" s="153">
        <f t="shared" si="0"/>
        <v>14</v>
      </c>
      <c r="B16" s="155" t="s">
        <v>650</v>
      </c>
      <c r="C16" s="156">
        <v>2012</v>
      </c>
      <c r="D16" s="153" t="s">
        <v>0</v>
      </c>
      <c r="E16" s="152" t="s">
        <v>2</v>
      </c>
      <c r="F16" s="155" t="s">
        <v>577</v>
      </c>
      <c r="G16" s="157" t="s">
        <v>651</v>
      </c>
      <c r="H16" s="158" t="s">
        <v>652</v>
      </c>
      <c r="I16" s="159" t="s">
        <v>653</v>
      </c>
      <c r="J16" s="158" t="s">
        <v>654</v>
      </c>
      <c r="K16" s="163">
        <v>5111</v>
      </c>
      <c r="L16" s="158" t="s">
        <v>18</v>
      </c>
      <c r="M16" s="153" t="s">
        <v>320</v>
      </c>
      <c r="N16" s="153"/>
      <c r="O16" s="153" t="s">
        <v>320</v>
      </c>
      <c r="P16" s="152" t="s">
        <v>320</v>
      </c>
      <c r="Q16" s="153"/>
      <c r="R16" s="153"/>
      <c r="S16" s="174" t="s">
        <v>942</v>
      </c>
      <c r="T16" s="174" t="s">
        <v>967</v>
      </c>
      <c r="U16" s="153"/>
      <c r="V16" s="153"/>
      <c r="W16" s="161" t="s">
        <v>655</v>
      </c>
      <c r="X16" s="319" t="s">
        <v>819</v>
      </c>
    </row>
    <row r="17" spans="1:24" s="309" customFormat="1" ht="12" x14ac:dyDescent="0.2">
      <c r="A17" s="153">
        <f t="shared" si="0"/>
        <v>15</v>
      </c>
      <c r="B17" s="155" t="s">
        <v>656</v>
      </c>
      <c r="C17" s="156">
        <v>2012</v>
      </c>
      <c r="D17" s="153" t="s">
        <v>0</v>
      </c>
      <c r="E17" s="152" t="s">
        <v>2</v>
      </c>
      <c r="F17" s="155" t="s">
        <v>577</v>
      </c>
      <c r="G17" s="157" t="s">
        <v>657</v>
      </c>
      <c r="H17" s="158" t="s">
        <v>658</v>
      </c>
      <c r="I17" s="159" t="s">
        <v>659</v>
      </c>
      <c r="J17" s="158" t="s">
        <v>660</v>
      </c>
      <c r="K17" s="160">
        <v>5131</v>
      </c>
      <c r="L17" s="158" t="s">
        <v>28</v>
      </c>
      <c r="M17" s="153" t="s">
        <v>373</v>
      </c>
      <c r="N17" s="153" t="s">
        <v>320</v>
      </c>
      <c r="O17" s="153"/>
      <c r="P17" s="152"/>
      <c r="Q17" s="153"/>
      <c r="R17" s="153" t="s">
        <v>320</v>
      </c>
      <c r="S17" s="153"/>
      <c r="T17" s="153"/>
      <c r="U17" s="153"/>
      <c r="V17" s="153"/>
      <c r="W17" s="161" t="s">
        <v>661</v>
      </c>
      <c r="X17" s="320" t="s">
        <v>288</v>
      </c>
    </row>
    <row r="18" spans="1:24" s="309" customFormat="1" ht="12" x14ac:dyDescent="0.2">
      <c r="A18" s="153">
        <f t="shared" si="0"/>
        <v>16</v>
      </c>
      <c r="B18" s="155" t="s">
        <v>662</v>
      </c>
      <c r="C18" s="156">
        <v>2012</v>
      </c>
      <c r="D18" s="153" t="s">
        <v>0</v>
      </c>
      <c r="E18" s="152" t="s">
        <v>2</v>
      </c>
      <c r="F18" s="155" t="s">
        <v>663</v>
      </c>
      <c r="G18" s="157" t="s">
        <v>664</v>
      </c>
      <c r="H18" s="158" t="s">
        <v>665</v>
      </c>
      <c r="I18" s="159" t="s">
        <v>128</v>
      </c>
      <c r="J18" s="158" t="s">
        <v>666</v>
      </c>
      <c r="K18" s="160">
        <v>5455</v>
      </c>
      <c r="L18" s="158" t="s">
        <v>139</v>
      </c>
      <c r="M18" s="153" t="s">
        <v>373</v>
      </c>
      <c r="N18" s="153" t="s">
        <v>320</v>
      </c>
      <c r="O18" s="153"/>
      <c r="P18" s="152"/>
      <c r="Q18" s="153"/>
      <c r="R18" s="153"/>
      <c r="S18" s="153"/>
      <c r="T18" s="153"/>
      <c r="U18" s="153"/>
      <c r="V18" s="153"/>
      <c r="W18" s="161" t="s">
        <v>667</v>
      </c>
      <c r="X18" s="319" t="s">
        <v>668</v>
      </c>
    </row>
    <row r="19" spans="1:24" s="309" customFormat="1" ht="12" x14ac:dyDescent="0.2">
      <c r="A19" s="153">
        <f t="shared" si="0"/>
        <v>17</v>
      </c>
      <c r="B19" s="155" t="s">
        <v>669</v>
      </c>
      <c r="C19" s="156">
        <v>2012</v>
      </c>
      <c r="D19" s="153" t="s">
        <v>634</v>
      </c>
      <c r="E19" s="152" t="s">
        <v>1</v>
      </c>
      <c r="F19" s="155" t="s">
        <v>670</v>
      </c>
      <c r="G19" s="157" t="s">
        <v>671</v>
      </c>
      <c r="H19" s="158" t="s">
        <v>672</v>
      </c>
      <c r="I19" s="159" t="s">
        <v>673</v>
      </c>
      <c r="J19" s="158" t="s">
        <v>674</v>
      </c>
      <c r="K19" s="160">
        <v>5953</v>
      </c>
      <c r="L19" s="158" t="s">
        <v>10</v>
      </c>
      <c r="M19" s="153"/>
      <c r="N19" s="153" t="s">
        <v>320</v>
      </c>
      <c r="O19" s="153"/>
      <c r="P19" s="152"/>
      <c r="Q19" s="153"/>
      <c r="R19" s="153"/>
      <c r="S19" s="153"/>
      <c r="T19" s="153"/>
      <c r="U19" s="153"/>
      <c r="V19" s="153"/>
      <c r="W19" s="161" t="s">
        <v>675</v>
      </c>
      <c r="X19" s="319" t="s">
        <v>676</v>
      </c>
    </row>
    <row r="20" spans="1:24" s="310" customFormat="1" ht="12" x14ac:dyDescent="0.2">
      <c r="A20" s="153">
        <f t="shared" si="0"/>
        <v>18</v>
      </c>
      <c r="B20" s="155" t="s">
        <v>677</v>
      </c>
      <c r="C20" s="156">
        <v>2012</v>
      </c>
      <c r="D20" s="153" t="s">
        <v>0</v>
      </c>
      <c r="E20" s="152" t="s">
        <v>2</v>
      </c>
      <c r="F20" s="155" t="s">
        <v>577</v>
      </c>
      <c r="G20" s="157" t="s">
        <v>678</v>
      </c>
      <c r="H20" s="158" t="s">
        <v>679</v>
      </c>
      <c r="I20" s="159" t="s">
        <v>680</v>
      </c>
      <c r="J20" s="158" t="s">
        <v>681</v>
      </c>
      <c r="K20" s="160">
        <v>5282</v>
      </c>
      <c r="L20" s="158" t="s">
        <v>193</v>
      </c>
      <c r="M20" s="153"/>
      <c r="N20" s="153" t="s">
        <v>320</v>
      </c>
      <c r="O20" s="153"/>
      <c r="P20" s="152" t="s">
        <v>320</v>
      </c>
      <c r="Q20" s="153" t="s">
        <v>320</v>
      </c>
      <c r="R20" s="153" t="s">
        <v>320</v>
      </c>
      <c r="S20" s="153" t="s">
        <v>893</v>
      </c>
      <c r="T20" s="174"/>
      <c r="U20" s="153"/>
      <c r="V20" s="153"/>
      <c r="W20" s="161" t="s">
        <v>682</v>
      </c>
      <c r="X20" s="319" t="s">
        <v>683</v>
      </c>
    </row>
    <row r="21" spans="1:24" s="310" customFormat="1" ht="12" x14ac:dyDescent="0.2">
      <c r="A21" s="251">
        <f t="shared" si="0"/>
        <v>19</v>
      </c>
      <c r="B21" s="288" t="s">
        <v>684</v>
      </c>
      <c r="C21" s="289">
        <v>2012</v>
      </c>
      <c r="D21" s="251" t="s">
        <v>0</v>
      </c>
      <c r="E21" s="256" t="s">
        <v>1</v>
      </c>
      <c r="F21" s="288" t="s">
        <v>577</v>
      </c>
      <c r="G21" s="288" t="s">
        <v>685</v>
      </c>
      <c r="H21" s="290" t="s">
        <v>686</v>
      </c>
      <c r="I21" s="290" t="s">
        <v>190</v>
      </c>
      <c r="J21" s="254" t="s">
        <v>687</v>
      </c>
      <c r="K21" s="249">
        <v>5268</v>
      </c>
      <c r="L21" s="254" t="s">
        <v>90</v>
      </c>
      <c r="M21" s="251"/>
      <c r="N21" s="251" t="s">
        <v>320</v>
      </c>
      <c r="O21" s="251"/>
      <c r="P21" s="250" t="s">
        <v>320</v>
      </c>
      <c r="Q21" s="251"/>
      <c r="R21" s="251"/>
      <c r="S21" s="251" t="s">
        <v>925</v>
      </c>
      <c r="T21" s="251"/>
      <c r="U21" s="251"/>
      <c r="V21" s="251"/>
      <c r="W21" s="291" t="s">
        <v>688</v>
      </c>
      <c r="X21" s="321" t="s">
        <v>460</v>
      </c>
    </row>
    <row r="22" spans="1:24" s="311" customFormat="1" ht="12" x14ac:dyDescent="0.2">
      <c r="A22" s="153">
        <f t="shared" si="0"/>
        <v>20</v>
      </c>
      <c r="B22" s="164" t="s">
        <v>689</v>
      </c>
      <c r="C22" s="165">
        <v>2012</v>
      </c>
      <c r="D22" s="153" t="s">
        <v>634</v>
      </c>
      <c r="E22" s="166" t="s">
        <v>2</v>
      </c>
      <c r="F22" s="164" t="s">
        <v>690</v>
      </c>
      <c r="G22" s="164" t="s">
        <v>691</v>
      </c>
      <c r="H22" s="167" t="s">
        <v>692</v>
      </c>
      <c r="I22" s="167" t="s">
        <v>693</v>
      </c>
      <c r="J22" s="158" t="s">
        <v>694</v>
      </c>
      <c r="K22" s="160">
        <v>5131</v>
      </c>
      <c r="L22" s="158" t="s">
        <v>28</v>
      </c>
      <c r="M22" s="153" t="s">
        <v>320</v>
      </c>
      <c r="N22" s="153" t="s">
        <v>320</v>
      </c>
      <c r="O22" s="153" t="s">
        <v>320</v>
      </c>
      <c r="P22" s="152" t="s">
        <v>320</v>
      </c>
      <c r="Q22" s="153" t="s">
        <v>320</v>
      </c>
      <c r="R22" s="153"/>
      <c r="S22" s="153" t="s">
        <v>903</v>
      </c>
      <c r="T22" s="153" t="s">
        <v>907</v>
      </c>
      <c r="U22" s="153"/>
      <c r="V22" s="153"/>
      <c r="W22" s="161" t="s">
        <v>695</v>
      </c>
      <c r="X22" s="319" t="s">
        <v>290</v>
      </c>
    </row>
    <row r="23" spans="1:24" s="312" customFormat="1" ht="12" x14ac:dyDescent="0.2">
      <c r="A23" s="153">
        <f t="shared" si="0"/>
        <v>21</v>
      </c>
      <c r="B23" s="157" t="s">
        <v>696</v>
      </c>
      <c r="C23" s="160">
        <v>2012</v>
      </c>
      <c r="D23" s="152" t="s">
        <v>0</v>
      </c>
      <c r="E23" s="153" t="s">
        <v>2</v>
      </c>
      <c r="F23" s="168" t="s">
        <v>563</v>
      </c>
      <c r="G23" s="168" t="s">
        <v>697</v>
      </c>
      <c r="H23" s="159" t="s">
        <v>698</v>
      </c>
      <c r="I23" s="158" t="s">
        <v>699</v>
      </c>
      <c r="J23" s="169" t="s">
        <v>700</v>
      </c>
      <c r="K23" s="160">
        <v>5307</v>
      </c>
      <c r="L23" s="158" t="s">
        <v>6</v>
      </c>
      <c r="M23" s="153"/>
      <c r="N23" s="153"/>
      <c r="O23" s="153"/>
      <c r="P23" s="152" t="s">
        <v>320</v>
      </c>
      <c r="Q23" s="153"/>
      <c r="R23" s="153"/>
      <c r="S23" s="174"/>
      <c r="T23" s="153"/>
      <c r="U23" s="153"/>
      <c r="V23" s="153"/>
      <c r="W23" s="161" t="s">
        <v>701</v>
      </c>
      <c r="X23" s="322" t="s">
        <v>702</v>
      </c>
    </row>
    <row r="24" spans="1:24" s="312" customFormat="1" ht="12" x14ac:dyDescent="0.2">
      <c r="A24" s="153">
        <f t="shared" si="0"/>
        <v>22</v>
      </c>
      <c r="B24" s="157" t="s">
        <v>703</v>
      </c>
      <c r="C24" s="160">
        <v>2012</v>
      </c>
      <c r="D24" s="152" t="s">
        <v>0</v>
      </c>
      <c r="E24" s="153" t="s">
        <v>62</v>
      </c>
      <c r="F24" s="168" t="s">
        <v>577</v>
      </c>
      <c r="G24" s="168" t="s">
        <v>704</v>
      </c>
      <c r="H24" s="159" t="s">
        <v>705</v>
      </c>
      <c r="I24" s="158" t="s">
        <v>693</v>
      </c>
      <c r="J24" s="169" t="s">
        <v>706</v>
      </c>
      <c r="K24" s="160">
        <v>6817</v>
      </c>
      <c r="L24" s="158" t="s">
        <v>244</v>
      </c>
      <c r="M24" s="153"/>
      <c r="N24" s="153"/>
      <c r="O24" s="153"/>
      <c r="P24" s="152" t="s">
        <v>320</v>
      </c>
      <c r="Q24" s="153" t="s">
        <v>320</v>
      </c>
      <c r="R24" s="153"/>
      <c r="S24" s="153" t="s">
        <v>904</v>
      </c>
      <c r="T24" s="153" t="s">
        <v>910</v>
      </c>
      <c r="U24" s="153"/>
      <c r="V24" s="153"/>
      <c r="W24" s="161" t="s">
        <v>766</v>
      </c>
      <c r="X24" s="319" t="s">
        <v>820</v>
      </c>
    </row>
    <row r="25" spans="1:24" s="312" customFormat="1" ht="12" x14ac:dyDescent="0.2">
      <c r="A25" s="153">
        <f t="shared" si="0"/>
        <v>23</v>
      </c>
      <c r="B25" s="157" t="s">
        <v>707</v>
      </c>
      <c r="C25" s="160">
        <v>2012</v>
      </c>
      <c r="D25" s="152" t="s">
        <v>0</v>
      </c>
      <c r="E25" s="153" t="s">
        <v>1</v>
      </c>
      <c r="F25" s="168" t="s">
        <v>708</v>
      </c>
      <c r="G25" s="168" t="s">
        <v>709</v>
      </c>
      <c r="H25" s="159" t="s">
        <v>710</v>
      </c>
      <c r="I25" s="158" t="s">
        <v>711</v>
      </c>
      <c r="J25" s="169" t="s">
        <v>712</v>
      </c>
      <c r="K25" s="160">
        <v>5713</v>
      </c>
      <c r="L25" s="158" t="s">
        <v>713</v>
      </c>
      <c r="M25" s="153"/>
      <c r="N25" s="153"/>
      <c r="O25" s="153"/>
      <c r="P25" s="152" t="s">
        <v>320</v>
      </c>
      <c r="Q25" s="153" t="s">
        <v>320</v>
      </c>
      <c r="R25" s="153"/>
      <c r="S25" s="153"/>
      <c r="T25" s="153"/>
      <c r="U25" s="153"/>
      <c r="V25" s="153"/>
      <c r="W25" s="166">
        <v>99600940</v>
      </c>
      <c r="X25" s="319" t="s">
        <v>292</v>
      </c>
    </row>
    <row r="26" spans="1:24" s="312" customFormat="1" ht="12" x14ac:dyDescent="0.2">
      <c r="A26" s="153">
        <f t="shared" ref="A26" si="1">SUM(A25)+1</f>
        <v>24</v>
      </c>
      <c r="B26" s="157" t="s">
        <v>759</v>
      </c>
      <c r="C26" s="160">
        <v>2012</v>
      </c>
      <c r="D26" s="152" t="s">
        <v>0</v>
      </c>
      <c r="E26" s="153" t="s">
        <v>1</v>
      </c>
      <c r="F26" s="164" t="s">
        <v>577</v>
      </c>
      <c r="G26" s="155" t="s">
        <v>760</v>
      </c>
      <c r="H26" s="159" t="s">
        <v>761</v>
      </c>
      <c r="I26" s="158" t="s">
        <v>762</v>
      </c>
      <c r="J26" s="169" t="s">
        <v>764</v>
      </c>
      <c r="K26" s="160">
        <v>5221</v>
      </c>
      <c r="L26" s="158" t="s">
        <v>765</v>
      </c>
      <c r="M26" s="153"/>
      <c r="N26" s="153"/>
      <c r="O26" s="153"/>
      <c r="P26" s="152"/>
      <c r="Q26" s="153" t="s">
        <v>320</v>
      </c>
      <c r="R26" s="153" t="s">
        <v>320</v>
      </c>
      <c r="S26" s="174" t="s">
        <v>926</v>
      </c>
      <c r="T26" s="174" t="s">
        <v>922</v>
      </c>
      <c r="U26" s="153"/>
      <c r="V26" s="153"/>
      <c r="W26" s="166">
        <v>41371608</v>
      </c>
      <c r="X26" s="319" t="s">
        <v>763</v>
      </c>
    </row>
    <row r="27" spans="1:24" s="313" customFormat="1" ht="13.5" customHeight="1" x14ac:dyDescent="0.2">
      <c r="A27" s="251">
        <f t="shared" si="0"/>
        <v>25</v>
      </c>
      <c r="B27" s="248" t="s">
        <v>767</v>
      </c>
      <c r="C27" s="249">
        <v>2012</v>
      </c>
      <c r="D27" s="250" t="s">
        <v>0</v>
      </c>
      <c r="E27" s="251" t="s">
        <v>2</v>
      </c>
      <c r="F27" s="252" t="s">
        <v>768</v>
      </c>
      <c r="G27" s="252" t="s">
        <v>769</v>
      </c>
      <c r="H27" s="253" t="s">
        <v>770</v>
      </c>
      <c r="I27" s="254" t="s">
        <v>771</v>
      </c>
      <c r="J27" s="255" t="s">
        <v>772</v>
      </c>
      <c r="K27" s="249">
        <v>5956</v>
      </c>
      <c r="L27" s="254" t="s">
        <v>163</v>
      </c>
      <c r="M27" s="251" t="s">
        <v>416</v>
      </c>
      <c r="N27" s="251"/>
      <c r="O27" s="251"/>
      <c r="P27" s="250"/>
      <c r="Q27" s="256"/>
      <c r="R27" s="251"/>
      <c r="S27" s="251"/>
      <c r="T27" s="251"/>
      <c r="U27" s="251"/>
      <c r="V27" s="251"/>
      <c r="W27" s="256">
        <v>95881389</v>
      </c>
      <c r="X27" s="321" t="s">
        <v>454</v>
      </c>
    </row>
    <row r="28" spans="1:24" s="312" customFormat="1" ht="13.5" customHeight="1" x14ac:dyDescent="0.2">
      <c r="A28" s="153">
        <f t="shared" si="0"/>
        <v>26</v>
      </c>
      <c r="B28" s="157" t="s">
        <v>918</v>
      </c>
      <c r="C28" s="160">
        <v>2012</v>
      </c>
      <c r="D28" s="152" t="s">
        <v>634</v>
      </c>
      <c r="E28" s="153" t="s">
        <v>2</v>
      </c>
      <c r="F28" s="168" t="s">
        <v>917</v>
      </c>
      <c r="G28" s="157" t="s">
        <v>916</v>
      </c>
      <c r="H28" s="158" t="s">
        <v>915</v>
      </c>
      <c r="I28" s="159" t="s">
        <v>914</v>
      </c>
      <c r="J28" s="158" t="s">
        <v>913</v>
      </c>
      <c r="K28" s="156">
        <v>5700</v>
      </c>
      <c r="L28" s="158" t="s">
        <v>912</v>
      </c>
      <c r="M28" s="153"/>
      <c r="N28" s="166"/>
      <c r="O28" s="153"/>
      <c r="P28" s="152"/>
      <c r="Q28" s="166" t="s">
        <v>320</v>
      </c>
      <c r="R28" s="153"/>
      <c r="S28" s="346" t="s">
        <v>994</v>
      </c>
      <c r="T28" s="153"/>
      <c r="U28" s="153"/>
      <c r="V28" s="153"/>
      <c r="W28" s="166"/>
      <c r="X28" s="319" t="s">
        <v>821</v>
      </c>
    </row>
    <row r="29" spans="1:24" s="311" customFormat="1" ht="12" x14ac:dyDescent="0.2">
      <c r="A29" s="153">
        <v>31</v>
      </c>
      <c r="B29" s="155" t="s">
        <v>714</v>
      </c>
      <c r="C29" s="170">
        <v>2012</v>
      </c>
      <c r="D29" s="153" t="s">
        <v>0</v>
      </c>
      <c r="E29" s="171" t="s">
        <v>2</v>
      </c>
      <c r="F29" s="155" t="s">
        <v>612</v>
      </c>
      <c r="G29" s="172" t="s">
        <v>715</v>
      </c>
      <c r="H29" s="158" t="s">
        <v>716</v>
      </c>
      <c r="I29" s="173" t="s">
        <v>717</v>
      </c>
      <c r="J29" s="158" t="s">
        <v>243</v>
      </c>
      <c r="K29" s="170">
        <v>6957</v>
      </c>
      <c r="L29" s="158" t="s">
        <v>243</v>
      </c>
      <c r="M29" s="153" t="s">
        <v>320</v>
      </c>
      <c r="N29" s="166" t="s">
        <v>320</v>
      </c>
      <c r="O29" s="153"/>
      <c r="P29" s="153" t="s">
        <v>320</v>
      </c>
      <c r="Q29" s="171" t="s">
        <v>320</v>
      </c>
      <c r="R29" s="153" t="s">
        <v>320</v>
      </c>
      <c r="S29" s="174" t="s">
        <v>891</v>
      </c>
      <c r="T29" s="174" t="s">
        <v>892</v>
      </c>
      <c r="U29" s="171"/>
      <c r="V29" s="153"/>
      <c r="W29" s="161" t="s">
        <v>718</v>
      </c>
      <c r="X29" s="319" t="s">
        <v>719</v>
      </c>
    </row>
    <row r="30" spans="1:24" s="311" customFormat="1" x14ac:dyDescent="0.25">
      <c r="A30" s="153">
        <f>SUM(A29)+1</f>
        <v>32</v>
      </c>
      <c r="B30" s="155" t="s">
        <v>720</v>
      </c>
      <c r="C30" s="170">
        <v>2012</v>
      </c>
      <c r="D30" s="153" t="s">
        <v>634</v>
      </c>
      <c r="E30" s="171" t="s">
        <v>2</v>
      </c>
      <c r="F30" s="155" t="s">
        <v>721</v>
      </c>
      <c r="G30" s="172" t="s">
        <v>722</v>
      </c>
      <c r="H30" s="158" t="s">
        <v>723</v>
      </c>
      <c r="I30" s="173" t="s">
        <v>724</v>
      </c>
      <c r="J30" s="158" t="s">
        <v>724</v>
      </c>
      <c r="K30" s="170">
        <v>6800</v>
      </c>
      <c r="L30" s="158" t="s">
        <v>221</v>
      </c>
      <c r="M30" s="153" t="s">
        <v>320</v>
      </c>
      <c r="N30" s="166" t="s">
        <v>320</v>
      </c>
      <c r="O30" s="153" t="s">
        <v>320</v>
      </c>
      <c r="P30" s="153" t="s">
        <v>320</v>
      </c>
      <c r="Q30" s="171" t="s">
        <v>320</v>
      </c>
      <c r="R30" s="153"/>
      <c r="S30" s="153" t="s">
        <v>905</v>
      </c>
      <c r="T30" s="153" t="s">
        <v>920</v>
      </c>
      <c r="U30" s="171"/>
      <c r="V30" s="153"/>
      <c r="W30" s="161" t="s">
        <v>725</v>
      </c>
      <c r="X30" s="70" t="s">
        <v>991</v>
      </c>
    </row>
    <row r="31" spans="1:24" s="311" customFormat="1" ht="12" x14ac:dyDescent="0.2">
      <c r="A31" s="153">
        <f t="shared" ref="A31:A36" si="2">SUM(A30)+1</f>
        <v>33</v>
      </c>
      <c r="B31" s="155" t="s">
        <v>726</v>
      </c>
      <c r="C31" s="170">
        <v>2012</v>
      </c>
      <c r="D31" s="153" t="s">
        <v>0</v>
      </c>
      <c r="E31" s="171" t="s">
        <v>1</v>
      </c>
      <c r="F31" s="155" t="s">
        <v>612</v>
      </c>
      <c r="G31" s="172" t="s">
        <v>727</v>
      </c>
      <c r="H31" s="158" t="s">
        <v>728</v>
      </c>
      <c r="I31" s="173" t="s">
        <v>693</v>
      </c>
      <c r="J31" s="158"/>
      <c r="K31" s="170">
        <v>6817</v>
      </c>
      <c r="L31" s="158" t="s">
        <v>244</v>
      </c>
      <c r="M31" s="153" t="s">
        <v>320</v>
      </c>
      <c r="N31" s="166" t="s">
        <v>320</v>
      </c>
      <c r="O31" s="153" t="s">
        <v>320</v>
      </c>
      <c r="P31" s="153" t="s">
        <v>320</v>
      </c>
      <c r="Q31" s="166" t="s">
        <v>320</v>
      </c>
      <c r="R31" s="153"/>
      <c r="S31" s="153" t="s">
        <v>893</v>
      </c>
      <c r="T31" s="153" t="s">
        <v>895</v>
      </c>
      <c r="U31" s="171"/>
      <c r="V31" s="153"/>
      <c r="W31" s="161" t="s">
        <v>729</v>
      </c>
      <c r="X31" s="319" t="s">
        <v>858</v>
      </c>
    </row>
    <row r="32" spans="1:24" s="311" customFormat="1" ht="12" x14ac:dyDescent="0.2">
      <c r="A32" s="153">
        <f t="shared" si="2"/>
        <v>34</v>
      </c>
      <c r="B32" s="155" t="s">
        <v>730</v>
      </c>
      <c r="C32" s="170">
        <v>2012</v>
      </c>
      <c r="D32" s="153" t="s">
        <v>0</v>
      </c>
      <c r="E32" s="171" t="s">
        <v>1</v>
      </c>
      <c r="F32" s="155" t="s">
        <v>563</v>
      </c>
      <c r="G32" s="172" t="s">
        <v>731</v>
      </c>
      <c r="H32" s="158" t="s">
        <v>732</v>
      </c>
      <c r="I32" s="173" t="s">
        <v>733</v>
      </c>
      <c r="J32" s="158" t="s">
        <v>232</v>
      </c>
      <c r="K32" s="170">
        <v>6977</v>
      </c>
      <c r="L32" s="158" t="s">
        <v>231</v>
      </c>
      <c r="M32" s="153" t="s">
        <v>320</v>
      </c>
      <c r="N32" s="171"/>
      <c r="O32" s="153"/>
      <c r="P32" s="153"/>
      <c r="Q32" s="171"/>
      <c r="R32" s="153"/>
      <c r="S32" s="153" t="s">
        <v>906</v>
      </c>
      <c r="T32" s="153" t="s">
        <v>909</v>
      </c>
      <c r="U32" s="171"/>
      <c r="V32" s="153"/>
      <c r="W32" s="161" t="s">
        <v>734</v>
      </c>
      <c r="X32" s="319"/>
    </row>
    <row r="33" spans="1:24" s="311" customFormat="1" ht="12" x14ac:dyDescent="0.2">
      <c r="A33" s="153">
        <f t="shared" si="2"/>
        <v>35</v>
      </c>
      <c r="B33" s="155" t="s">
        <v>735</v>
      </c>
      <c r="C33" s="170">
        <v>2012</v>
      </c>
      <c r="D33" s="153" t="s">
        <v>634</v>
      </c>
      <c r="E33" s="171" t="s">
        <v>2</v>
      </c>
      <c r="F33" s="155" t="s">
        <v>736</v>
      </c>
      <c r="G33" s="172" t="s">
        <v>737</v>
      </c>
      <c r="H33" s="158" t="s">
        <v>738</v>
      </c>
      <c r="I33" s="173" t="s">
        <v>739</v>
      </c>
      <c r="J33" s="158" t="s">
        <v>739</v>
      </c>
      <c r="K33" s="170">
        <v>6823</v>
      </c>
      <c r="L33" s="158" t="s">
        <v>236</v>
      </c>
      <c r="M33" s="153" t="s">
        <v>320</v>
      </c>
      <c r="N33" s="171"/>
      <c r="O33" s="153" t="s">
        <v>320</v>
      </c>
      <c r="P33" s="153"/>
      <c r="Q33" s="166"/>
      <c r="R33" s="153"/>
      <c r="S33" s="153"/>
      <c r="T33" s="153"/>
      <c r="U33" s="171"/>
      <c r="V33" s="153"/>
      <c r="W33" s="161" t="s">
        <v>740</v>
      </c>
      <c r="X33" s="319" t="s">
        <v>741</v>
      </c>
    </row>
    <row r="34" spans="1:24" s="311" customFormat="1" ht="12" x14ac:dyDescent="0.2">
      <c r="A34" s="153">
        <f t="shared" si="2"/>
        <v>36</v>
      </c>
      <c r="B34" s="155" t="s">
        <v>742</v>
      </c>
      <c r="C34" s="170">
        <v>2012</v>
      </c>
      <c r="D34" s="153" t="s">
        <v>0</v>
      </c>
      <c r="E34" s="171" t="s">
        <v>2</v>
      </c>
      <c r="F34" s="155" t="s">
        <v>593</v>
      </c>
      <c r="G34" s="172" t="s">
        <v>743</v>
      </c>
      <c r="H34" s="158" t="s">
        <v>744</v>
      </c>
      <c r="I34" s="173" t="s">
        <v>230</v>
      </c>
      <c r="J34" s="158" t="s">
        <v>222</v>
      </c>
      <c r="K34" s="170">
        <v>6800</v>
      </c>
      <c r="L34" s="158" t="s">
        <v>221</v>
      </c>
      <c r="M34" s="153" t="s">
        <v>320</v>
      </c>
      <c r="N34" s="166" t="s">
        <v>320</v>
      </c>
      <c r="O34" s="153"/>
      <c r="P34" s="153" t="s">
        <v>320</v>
      </c>
      <c r="Q34" s="171" t="s">
        <v>320</v>
      </c>
      <c r="R34" s="153"/>
      <c r="S34" s="174" t="s">
        <v>943</v>
      </c>
      <c r="T34" s="153" t="s">
        <v>992</v>
      </c>
      <c r="U34" s="171"/>
      <c r="V34" s="153"/>
      <c r="W34" s="161" t="s">
        <v>745</v>
      </c>
      <c r="X34" s="319" t="s">
        <v>746</v>
      </c>
    </row>
    <row r="35" spans="1:24" s="311" customFormat="1" ht="12" x14ac:dyDescent="0.2">
      <c r="A35" s="153">
        <f t="shared" si="2"/>
        <v>37</v>
      </c>
      <c r="B35" s="155" t="s">
        <v>747</v>
      </c>
      <c r="C35" s="170">
        <v>2012</v>
      </c>
      <c r="D35" s="153" t="s">
        <v>634</v>
      </c>
      <c r="E35" s="171" t="s">
        <v>2</v>
      </c>
      <c r="F35" s="155" t="s">
        <v>748</v>
      </c>
      <c r="G35" s="172" t="s">
        <v>749</v>
      </c>
      <c r="H35" s="158" t="s">
        <v>750</v>
      </c>
      <c r="I35" s="173" t="s">
        <v>751</v>
      </c>
      <c r="J35" s="158" t="s">
        <v>752</v>
      </c>
      <c r="K35" s="170">
        <v>6856</v>
      </c>
      <c r="L35" s="158" t="s">
        <v>255</v>
      </c>
      <c r="M35" s="153"/>
      <c r="N35" s="171"/>
      <c r="O35" s="153" t="s">
        <v>320</v>
      </c>
      <c r="P35" s="153" t="s">
        <v>320</v>
      </c>
      <c r="Q35" s="171" t="s">
        <v>320</v>
      </c>
      <c r="R35" s="153" t="s">
        <v>320</v>
      </c>
      <c r="S35" s="346" t="s">
        <v>993</v>
      </c>
      <c r="T35" s="153"/>
      <c r="U35" s="171"/>
      <c r="V35" s="153"/>
      <c r="W35" s="161" t="s">
        <v>753</v>
      </c>
      <c r="X35" s="319" t="s">
        <v>535</v>
      </c>
    </row>
    <row r="36" spans="1:24" s="311" customFormat="1" ht="12" x14ac:dyDescent="0.2">
      <c r="A36" s="153">
        <f t="shared" si="2"/>
        <v>38</v>
      </c>
      <c r="B36" s="155" t="s">
        <v>754</v>
      </c>
      <c r="C36" s="170">
        <v>2012</v>
      </c>
      <c r="D36" s="153" t="s">
        <v>1</v>
      </c>
      <c r="E36" s="171" t="s">
        <v>2</v>
      </c>
      <c r="F36" s="155" t="s">
        <v>563</v>
      </c>
      <c r="G36" s="172" t="s">
        <v>755</v>
      </c>
      <c r="H36" s="158" t="s">
        <v>756</v>
      </c>
      <c r="I36" s="173" t="s">
        <v>757</v>
      </c>
      <c r="J36" s="158" t="s">
        <v>758</v>
      </c>
      <c r="K36" s="170">
        <v>6800</v>
      </c>
      <c r="L36" s="158" t="s">
        <v>221</v>
      </c>
      <c r="M36" s="153"/>
      <c r="N36" s="171"/>
      <c r="O36" s="153"/>
      <c r="P36" s="153" t="s">
        <v>320</v>
      </c>
      <c r="Q36" s="171" t="s">
        <v>320</v>
      </c>
      <c r="R36" s="153"/>
      <c r="S36" s="153" t="s">
        <v>927</v>
      </c>
      <c r="T36" s="153" t="s">
        <v>928</v>
      </c>
      <c r="U36" s="171"/>
      <c r="V36" s="153"/>
      <c r="W36" s="161"/>
      <c r="X36" s="319" t="s">
        <v>822</v>
      </c>
    </row>
    <row r="37" spans="1:24" s="311" customFormat="1" ht="12" customHeight="1" x14ac:dyDescent="0.2">
      <c r="A37" s="178"/>
      <c r="B37" s="175"/>
      <c r="C37" s="176"/>
      <c r="D37" s="177"/>
      <c r="E37" s="178"/>
      <c r="F37" s="179"/>
      <c r="G37" s="179"/>
      <c r="H37" s="180"/>
      <c r="I37" s="181"/>
      <c r="J37" s="182"/>
      <c r="K37" s="176"/>
      <c r="L37" s="181"/>
      <c r="M37" s="178"/>
      <c r="N37" s="178"/>
      <c r="O37" s="178"/>
      <c r="P37" s="177"/>
      <c r="Q37" s="334"/>
      <c r="R37" s="178"/>
      <c r="S37" s="178"/>
      <c r="T37" s="178"/>
      <c r="U37" s="178"/>
      <c r="V37" s="153"/>
      <c r="W37" s="183"/>
      <c r="X37" s="323"/>
    </row>
    <row r="38" spans="1:24" s="314" customFormat="1" ht="12" x14ac:dyDescent="0.2">
      <c r="A38" s="326">
        <v>32</v>
      </c>
      <c r="B38" s="325"/>
      <c r="C38" s="326"/>
      <c r="D38" s="324"/>
      <c r="E38" s="324"/>
      <c r="F38" s="324"/>
      <c r="G38" s="324"/>
      <c r="H38" s="324"/>
      <c r="I38" s="324"/>
      <c r="J38" s="324"/>
      <c r="K38" s="326"/>
      <c r="L38" s="327"/>
      <c r="M38" s="328">
        <v>21</v>
      </c>
      <c r="N38" s="328">
        <v>21</v>
      </c>
      <c r="O38" s="328">
        <v>13</v>
      </c>
      <c r="P38" s="329">
        <v>21</v>
      </c>
      <c r="Q38" s="329">
        <v>18</v>
      </c>
      <c r="R38" s="329">
        <v>9</v>
      </c>
      <c r="S38" s="329">
        <v>21</v>
      </c>
      <c r="T38" s="329">
        <v>17</v>
      </c>
      <c r="U38" s="330"/>
      <c r="V38" s="330"/>
      <c r="W38" s="331"/>
      <c r="X38" s="330"/>
    </row>
    <row r="39" spans="1:24" s="314" customFormat="1" ht="12" x14ac:dyDescent="0.2">
      <c r="A39" s="324"/>
      <c r="B39" s="325"/>
      <c r="C39" s="326"/>
      <c r="D39" s="324"/>
      <c r="E39" s="324"/>
      <c r="F39" s="324"/>
      <c r="G39" s="324"/>
      <c r="H39" s="324" t="s">
        <v>373</v>
      </c>
      <c r="I39" s="324"/>
      <c r="J39" s="324"/>
      <c r="K39" s="326"/>
      <c r="L39" s="324"/>
      <c r="M39" s="326"/>
      <c r="N39" s="326"/>
      <c r="O39" s="326"/>
      <c r="P39" s="326"/>
      <c r="Q39" s="326"/>
      <c r="R39" s="326"/>
      <c r="S39" s="332">
        <f>SUM(S38)/32</f>
        <v>0.65625</v>
      </c>
      <c r="T39" s="332">
        <f>SUM(T38)/32</f>
        <v>0.53125</v>
      </c>
      <c r="U39" s="324"/>
      <c r="V39" s="326"/>
      <c r="W39" s="333"/>
      <c r="X39" s="326"/>
    </row>
    <row r="40" spans="1:24" s="314" customFormat="1" ht="11.25" customHeight="1" x14ac:dyDescent="0.2">
      <c r="A40" s="324"/>
      <c r="B40" s="325"/>
      <c r="C40" s="326"/>
      <c r="D40" s="324"/>
      <c r="E40" s="324"/>
      <c r="F40" s="324"/>
      <c r="G40" s="324"/>
      <c r="H40" s="324" t="s">
        <v>373</v>
      </c>
      <c r="I40" s="324"/>
      <c r="J40" s="324"/>
      <c r="K40" s="326"/>
      <c r="L40" s="324" t="s">
        <v>373</v>
      </c>
      <c r="M40" s="326"/>
      <c r="N40" s="326"/>
      <c r="O40" s="326"/>
      <c r="P40" s="326"/>
      <c r="Q40" s="326"/>
      <c r="R40" s="326"/>
      <c r="S40" s="326"/>
      <c r="T40" s="326"/>
      <c r="U40" s="326"/>
      <c r="V40" s="326"/>
      <c r="W40" s="333"/>
      <c r="X40" s="326"/>
    </row>
    <row r="41" spans="1:24" s="314" customFormat="1" ht="12" x14ac:dyDescent="0.2">
      <c r="B41" s="315"/>
      <c r="C41" s="316"/>
      <c r="H41" s="314" t="s">
        <v>373</v>
      </c>
      <c r="J41" s="316"/>
      <c r="L41" s="316" t="s">
        <v>373</v>
      </c>
      <c r="M41" s="316"/>
      <c r="N41" s="316"/>
      <c r="O41" s="316"/>
      <c r="P41" s="317"/>
      <c r="Q41" s="316"/>
      <c r="R41" s="316"/>
      <c r="S41" s="316"/>
      <c r="T41" s="316"/>
    </row>
    <row r="42" spans="1:24" s="20" customFormat="1" ht="12.75" x14ac:dyDescent="0.2">
      <c r="B42" s="21"/>
      <c r="C42" s="24"/>
      <c r="K42" s="24"/>
      <c r="M42" s="24"/>
      <c r="N42" s="24"/>
      <c r="O42" s="24"/>
      <c r="P42" s="24"/>
      <c r="Q42" s="22"/>
      <c r="R42" s="22"/>
      <c r="S42" s="24"/>
      <c r="T42" s="24"/>
    </row>
    <row r="43" spans="1:24" s="20" customFormat="1" x14ac:dyDescent="0.25">
      <c r="B43" s="21"/>
      <c r="C43" s="24"/>
      <c r="K43" s="24"/>
      <c r="M43" s="24" t="s">
        <v>996</v>
      </c>
      <c r="N43" s="24"/>
      <c r="O43" s="105">
        <v>29</v>
      </c>
      <c r="P43" s="24">
        <v>21</v>
      </c>
      <c r="Q43" s="48">
        <f>21/29</f>
        <v>0.72413793103448276</v>
      </c>
      <c r="R43" s="22"/>
      <c r="S43" s="24"/>
      <c r="T43" s="24"/>
    </row>
    <row r="44" spans="1:24" s="20" customFormat="1" ht="12.75" x14ac:dyDescent="0.2">
      <c r="B44" s="21"/>
      <c r="C44" s="24"/>
      <c r="K44" s="24"/>
      <c r="M44" s="24"/>
      <c r="N44" s="24"/>
      <c r="O44" s="24"/>
      <c r="P44" s="24"/>
      <c r="Q44" s="22"/>
      <c r="R44" s="22"/>
      <c r="S44" s="24"/>
      <c r="T44" s="24"/>
    </row>
    <row r="45" spans="1:24" s="20" customFormat="1" ht="12.75" x14ac:dyDescent="0.2">
      <c r="B45" s="21"/>
      <c r="C45" s="24"/>
      <c r="K45" s="24"/>
      <c r="M45" s="24"/>
      <c r="N45" s="24"/>
      <c r="O45" s="24"/>
      <c r="P45" s="24"/>
      <c r="Q45" s="22"/>
      <c r="R45" s="22"/>
      <c r="S45" s="24"/>
      <c r="T45" s="24"/>
    </row>
    <row r="46" spans="1:24" s="20" customFormat="1" ht="12.75" x14ac:dyDescent="0.2">
      <c r="B46" s="21"/>
      <c r="C46" s="24"/>
      <c r="K46" s="24"/>
      <c r="M46" s="24"/>
      <c r="N46" s="24"/>
      <c r="O46" s="24"/>
      <c r="P46" s="24"/>
      <c r="Q46" s="39"/>
      <c r="R46" s="39"/>
      <c r="S46" s="39"/>
      <c r="T46" s="39"/>
      <c r="U46" s="39"/>
      <c r="V46" s="39"/>
      <c r="W46" s="22"/>
      <c r="X46" s="24"/>
    </row>
    <row r="47" spans="1:24" s="20" customFormat="1" ht="12.75" x14ac:dyDescent="0.2">
      <c r="B47" s="21"/>
      <c r="C47" s="24"/>
      <c r="K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2"/>
      <c r="X47" s="24"/>
    </row>
    <row r="48" spans="1:24" s="20" customFormat="1" ht="12.75" x14ac:dyDescent="0.2">
      <c r="B48" s="21"/>
      <c r="C48" s="24"/>
      <c r="K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2"/>
      <c r="X48" s="24"/>
    </row>
    <row r="49" spans="2:24" s="20" customFormat="1" ht="12.75" x14ac:dyDescent="0.2">
      <c r="B49" s="21"/>
      <c r="C49" s="24"/>
      <c r="K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2"/>
      <c r="X49" s="24"/>
    </row>
    <row r="50" spans="2:24" s="20" customFormat="1" ht="12.75" x14ac:dyDescent="0.2">
      <c r="B50" s="21"/>
      <c r="C50" s="24"/>
      <c r="K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2"/>
      <c r="X50" s="24"/>
    </row>
    <row r="51" spans="2:24" s="20" customFormat="1" ht="12.75" x14ac:dyDescent="0.2">
      <c r="B51" s="21"/>
      <c r="C51" s="24"/>
      <c r="K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2"/>
      <c r="X51" s="24"/>
    </row>
    <row r="52" spans="2:24" s="20" customFormat="1" ht="12.75" x14ac:dyDescent="0.2">
      <c r="B52" s="21"/>
      <c r="C52" s="24"/>
      <c r="K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2"/>
      <c r="X52" s="24"/>
    </row>
    <row r="53" spans="2:24" s="20" customFormat="1" ht="12.75" x14ac:dyDescent="0.2">
      <c r="B53" s="21"/>
      <c r="C53" s="24"/>
      <c r="K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2"/>
      <c r="X53" s="24"/>
    </row>
    <row r="54" spans="2:24" s="20" customFormat="1" ht="12.75" x14ac:dyDescent="0.2">
      <c r="B54" s="21"/>
      <c r="C54" s="24"/>
      <c r="K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2"/>
      <c r="X54" s="24"/>
    </row>
    <row r="55" spans="2:24" s="20" customFormat="1" ht="12.75" x14ac:dyDescent="0.2">
      <c r="B55" s="21"/>
      <c r="C55" s="24"/>
      <c r="K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2"/>
      <c r="X55" s="24"/>
    </row>
    <row r="56" spans="2:24" s="20" customFormat="1" ht="12.75" x14ac:dyDescent="0.2">
      <c r="B56" s="21"/>
      <c r="C56" s="24"/>
      <c r="K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2"/>
      <c r="X56" s="24"/>
    </row>
    <row r="57" spans="2:24" s="20" customFormat="1" ht="12.75" x14ac:dyDescent="0.2">
      <c r="B57" s="21"/>
      <c r="C57" s="24"/>
      <c r="K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2"/>
      <c r="X57" s="24"/>
    </row>
    <row r="58" spans="2:24" s="20" customFormat="1" ht="12.75" x14ac:dyDescent="0.2">
      <c r="B58" s="21"/>
      <c r="C58" s="24"/>
      <c r="K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2"/>
      <c r="X58" s="24"/>
    </row>
    <row r="59" spans="2:24" s="20" customFormat="1" ht="12.75" x14ac:dyDescent="0.2">
      <c r="B59" s="21"/>
      <c r="C59" s="24"/>
      <c r="K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2"/>
      <c r="X59" s="24"/>
    </row>
    <row r="60" spans="2:24" s="20" customFormat="1" ht="12.75" x14ac:dyDescent="0.2">
      <c r="B60" s="21"/>
      <c r="C60" s="24"/>
      <c r="K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2"/>
      <c r="X60" s="24"/>
    </row>
    <row r="61" spans="2:24" s="20" customFormat="1" ht="12.75" x14ac:dyDescent="0.2">
      <c r="B61" s="21"/>
      <c r="C61" s="24"/>
      <c r="K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2"/>
      <c r="X61" s="24"/>
    </row>
    <row r="62" spans="2:24" s="20" customFormat="1" ht="12.75" x14ac:dyDescent="0.2">
      <c r="B62" s="21"/>
      <c r="C62" s="24"/>
      <c r="K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2"/>
      <c r="X62" s="24"/>
    </row>
    <row r="63" spans="2:24" s="20" customFormat="1" ht="12.75" x14ac:dyDescent="0.2">
      <c r="B63" s="21"/>
      <c r="C63" s="24"/>
      <c r="K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2"/>
      <c r="X63" s="24"/>
    </row>
    <row r="64" spans="2:24" s="20" customFormat="1" ht="12.75" x14ac:dyDescent="0.2">
      <c r="B64" s="21"/>
      <c r="C64" s="24"/>
      <c r="K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2"/>
      <c r="X64" s="24"/>
    </row>
    <row r="65" spans="2:24" s="20" customFormat="1" ht="12.75" x14ac:dyDescent="0.2">
      <c r="B65" s="21"/>
      <c r="C65" s="24"/>
      <c r="K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2"/>
      <c r="X65" s="24"/>
    </row>
    <row r="66" spans="2:24" s="20" customFormat="1" ht="12.75" x14ac:dyDescent="0.2">
      <c r="B66" s="21"/>
      <c r="C66" s="24"/>
      <c r="K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2"/>
      <c r="X66" s="24"/>
    </row>
    <row r="67" spans="2:24" s="20" customFormat="1" ht="12.75" x14ac:dyDescent="0.2">
      <c r="B67" s="21"/>
      <c r="C67" s="24"/>
      <c r="K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2"/>
      <c r="X67" s="24"/>
    </row>
    <row r="68" spans="2:24" s="20" customFormat="1" ht="12.75" x14ac:dyDescent="0.2">
      <c r="B68" s="21"/>
      <c r="C68" s="24"/>
      <c r="K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2"/>
      <c r="X68" s="24"/>
    </row>
    <row r="69" spans="2:24" s="20" customFormat="1" ht="12.75" x14ac:dyDescent="0.2">
      <c r="B69" s="21"/>
      <c r="C69" s="24"/>
      <c r="K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2"/>
      <c r="X69" s="24"/>
    </row>
    <row r="70" spans="2:24" s="20" customFormat="1" ht="12.75" x14ac:dyDescent="0.2">
      <c r="B70" s="21"/>
      <c r="C70" s="24"/>
      <c r="K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2"/>
      <c r="X70" s="24"/>
    </row>
    <row r="71" spans="2:24" s="20" customFormat="1" ht="12.75" x14ac:dyDescent="0.2">
      <c r="B71" s="21"/>
      <c r="C71" s="24"/>
      <c r="K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2"/>
      <c r="X71" s="24"/>
    </row>
    <row r="72" spans="2:24" s="20" customFormat="1" ht="12.75" x14ac:dyDescent="0.2">
      <c r="B72" s="21"/>
      <c r="C72" s="24"/>
      <c r="K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2"/>
      <c r="X72" s="24"/>
    </row>
    <row r="73" spans="2:24" s="20" customFormat="1" ht="12.75" x14ac:dyDescent="0.2">
      <c r="B73" s="21"/>
      <c r="C73" s="24"/>
      <c r="K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2"/>
      <c r="X73" s="24"/>
    </row>
    <row r="74" spans="2:24" s="20" customFormat="1" ht="12.75" x14ac:dyDescent="0.2">
      <c r="B74" s="21"/>
      <c r="C74" s="24"/>
      <c r="K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2"/>
      <c r="X74" s="24"/>
    </row>
    <row r="75" spans="2:24" s="20" customFormat="1" ht="12.75" x14ac:dyDescent="0.2">
      <c r="B75" s="21"/>
      <c r="C75" s="24"/>
      <c r="K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2"/>
      <c r="X75" s="24"/>
    </row>
    <row r="76" spans="2:24" s="20" customFormat="1" ht="12.75" x14ac:dyDescent="0.2">
      <c r="B76" s="21"/>
      <c r="C76" s="24"/>
      <c r="K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2"/>
      <c r="X76" s="24"/>
    </row>
    <row r="77" spans="2:24" s="20" customFormat="1" ht="12.75" x14ac:dyDescent="0.2">
      <c r="B77" s="21"/>
      <c r="C77" s="24"/>
      <c r="K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2"/>
      <c r="X77" s="24"/>
    </row>
    <row r="78" spans="2:24" s="20" customFormat="1" ht="12.75" x14ac:dyDescent="0.2">
      <c r="B78" s="21"/>
      <c r="C78" s="24"/>
      <c r="K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2"/>
      <c r="X78" s="24"/>
    </row>
    <row r="79" spans="2:24" s="20" customFormat="1" ht="12.75" x14ac:dyDescent="0.2">
      <c r="B79" s="21"/>
      <c r="C79" s="24"/>
      <c r="K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2"/>
      <c r="X79" s="24"/>
    </row>
    <row r="80" spans="2:24" s="20" customFormat="1" ht="12.75" x14ac:dyDescent="0.2">
      <c r="B80" s="21"/>
      <c r="C80" s="24"/>
      <c r="K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2"/>
      <c r="X80" s="24"/>
    </row>
  </sheetData>
  <hyperlinks>
    <hyperlink ref="X28" r:id="rId1"/>
    <hyperlink ref="X31" r:id="rId2"/>
    <hyperlink ref="X3" r:id="rId3"/>
    <hyperlink ref="X22" r:id="rId4"/>
    <hyperlink ref="X24" r:id="rId5"/>
    <hyperlink ref="X15" r:id="rId6"/>
    <hyperlink ref="X6" r:id="rId7"/>
    <hyperlink ref="X30" r:id="rId8"/>
  </hyperlinks>
  <pageMargins left="0.11811023622047245" right="0.11811023622047245" top="3.937007874015748E-2" bottom="3.937007874015748E-2" header="0.19685039370078741" footer="0.19685039370078741"/>
  <pageSetup paperSize="9" orientation="landscape" r:id="rId9"/>
  <colBreaks count="2" manualBreakCount="2">
    <brk id="22" max="1048575" man="1"/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workbookViewId="0">
      <selection activeCell="F46" sqref="F46"/>
    </sheetView>
  </sheetViews>
  <sheetFormatPr baseColWidth="10" defaultRowHeight="15" x14ac:dyDescent="0.25"/>
  <cols>
    <col min="1" max="1" width="4.7109375" customWidth="1"/>
    <col min="2" max="2" width="18" style="5" customWidth="1"/>
    <col min="3" max="3" width="6.7109375" style="3" customWidth="1"/>
    <col min="4" max="4" width="5.28515625" bestFit="1" customWidth="1"/>
    <col min="5" max="5" width="5.7109375" bestFit="1" customWidth="1"/>
    <col min="6" max="6" width="13.28515625" customWidth="1"/>
    <col min="7" max="7" width="14.42578125" customWidth="1"/>
    <col min="8" max="8" width="13.28515625" customWidth="1"/>
    <col min="9" max="9" width="17.85546875" customWidth="1"/>
    <col min="10" max="10" width="17" customWidth="1"/>
    <col min="11" max="11" width="5.5703125" style="3" customWidth="1"/>
    <col min="12" max="12" width="16.7109375" customWidth="1"/>
    <col min="13" max="13" width="12" style="3" customWidth="1"/>
    <col min="14" max="14" width="13.42578125" style="3" customWidth="1"/>
    <col min="15" max="15" width="13.7109375" style="3" customWidth="1"/>
    <col min="16" max="16" width="11.85546875" style="3" customWidth="1"/>
    <col min="17" max="17" width="10.42578125" style="3" customWidth="1"/>
    <col min="18" max="18" width="19.7109375" style="3" customWidth="1"/>
    <col min="19" max="19" width="11.7109375" style="3" customWidth="1"/>
    <col min="20" max="20" width="13.28515625" style="3" customWidth="1"/>
    <col min="21" max="21" width="10.42578125" style="19" customWidth="1"/>
    <col min="22" max="22" width="38" style="3" customWidth="1"/>
  </cols>
  <sheetData>
    <row r="1" spans="1:22" s="25" customFormat="1" ht="20.25" customHeight="1" x14ac:dyDescent="0.35">
      <c r="A1" s="138"/>
      <c r="B1" s="139" t="s">
        <v>324</v>
      </c>
      <c r="C1" s="140" t="s">
        <v>775</v>
      </c>
      <c r="D1" s="138"/>
      <c r="E1" s="138"/>
      <c r="F1" s="138"/>
      <c r="G1" s="138"/>
      <c r="H1" s="138"/>
      <c r="I1" s="138"/>
      <c r="J1" s="294" t="s">
        <v>988</v>
      </c>
      <c r="K1" s="141"/>
      <c r="L1" s="138"/>
      <c r="M1" s="142" t="s">
        <v>561</v>
      </c>
      <c r="N1" s="141"/>
      <c r="O1" s="141"/>
      <c r="P1" s="141"/>
      <c r="Q1" s="141"/>
      <c r="R1" s="141"/>
      <c r="S1" s="141"/>
      <c r="T1" s="141"/>
      <c r="U1" s="143"/>
      <c r="V1" s="141"/>
    </row>
    <row r="2" spans="1:22" s="218" customFormat="1" ht="20.25" customHeight="1" x14ac:dyDescent="0.2">
      <c r="A2" s="205" t="s">
        <v>267</v>
      </c>
      <c r="B2" s="206" t="s">
        <v>336</v>
      </c>
      <c r="C2" s="207" t="s">
        <v>328</v>
      </c>
      <c r="D2" s="208" t="s">
        <v>329</v>
      </c>
      <c r="E2" s="208" t="s">
        <v>330</v>
      </c>
      <c r="F2" s="208" t="s">
        <v>259</v>
      </c>
      <c r="G2" s="208" t="s">
        <v>260</v>
      </c>
      <c r="H2" s="209" t="s">
        <v>331</v>
      </c>
      <c r="I2" s="209" t="s">
        <v>332</v>
      </c>
      <c r="J2" s="209" t="s">
        <v>333</v>
      </c>
      <c r="K2" s="210" t="s">
        <v>334</v>
      </c>
      <c r="L2" s="211" t="s">
        <v>335</v>
      </c>
      <c r="M2" s="212">
        <v>41726</v>
      </c>
      <c r="N2" s="207">
        <v>41763</v>
      </c>
      <c r="O2" s="212">
        <v>41951</v>
      </c>
      <c r="P2" s="213"/>
      <c r="Q2" s="207"/>
      <c r="R2" s="214" t="s">
        <v>363</v>
      </c>
      <c r="S2" s="215" t="s">
        <v>327</v>
      </c>
      <c r="T2" s="216" t="s">
        <v>326</v>
      </c>
      <c r="U2" s="217" t="s">
        <v>298</v>
      </c>
      <c r="V2" s="208" t="s">
        <v>286</v>
      </c>
    </row>
    <row r="3" spans="1:22" s="9" customFormat="1" ht="18.75" customHeight="1" x14ac:dyDescent="0.2">
      <c r="A3" s="232">
        <v>1</v>
      </c>
      <c r="B3" s="219" t="s">
        <v>776</v>
      </c>
      <c r="C3" s="233">
        <v>2013</v>
      </c>
      <c r="D3" s="220" t="s">
        <v>3</v>
      </c>
      <c r="E3" s="220" t="s">
        <v>2</v>
      </c>
      <c r="F3" s="219" t="s">
        <v>777</v>
      </c>
      <c r="G3" s="219" t="s">
        <v>778</v>
      </c>
      <c r="H3" s="219" t="s">
        <v>781</v>
      </c>
      <c r="I3" s="219" t="s">
        <v>779</v>
      </c>
      <c r="J3" s="219" t="s">
        <v>780</v>
      </c>
      <c r="K3" s="280">
        <v>5916</v>
      </c>
      <c r="L3" s="219" t="s">
        <v>936</v>
      </c>
      <c r="M3" s="32" t="s">
        <v>320</v>
      </c>
      <c r="N3" s="232" t="s">
        <v>320</v>
      </c>
      <c r="O3" s="232"/>
      <c r="P3" s="15"/>
      <c r="Q3" s="232"/>
      <c r="R3" s="234"/>
      <c r="S3" s="232"/>
      <c r="T3" s="32"/>
      <c r="U3" s="221" t="s">
        <v>782</v>
      </c>
      <c r="V3" s="222" t="s">
        <v>783</v>
      </c>
    </row>
    <row r="4" spans="1:22" s="9" customFormat="1" ht="12.75" x14ac:dyDescent="0.2">
      <c r="A4" s="32">
        <v>2</v>
      </c>
      <c r="B4" s="1" t="s">
        <v>784</v>
      </c>
      <c r="C4" s="235">
        <v>2013</v>
      </c>
      <c r="D4" s="223" t="s">
        <v>0</v>
      </c>
      <c r="E4" s="223" t="s">
        <v>1</v>
      </c>
      <c r="F4" s="224" t="s">
        <v>526</v>
      </c>
      <c r="G4" s="224" t="s">
        <v>785</v>
      </c>
      <c r="H4" s="224" t="s">
        <v>786</v>
      </c>
      <c r="I4" s="224" t="s">
        <v>8</v>
      </c>
      <c r="J4" s="224" t="s">
        <v>787</v>
      </c>
      <c r="K4" s="281">
        <v>5912</v>
      </c>
      <c r="L4" s="224" t="s">
        <v>937</v>
      </c>
      <c r="M4" s="225"/>
      <c r="N4" s="32"/>
      <c r="O4" s="32"/>
      <c r="P4" s="15"/>
      <c r="Q4" s="32"/>
      <c r="R4" s="15"/>
      <c r="S4" s="32"/>
      <c r="T4" s="32"/>
      <c r="U4" s="35" t="s">
        <v>863</v>
      </c>
      <c r="V4" s="226" t="s">
        <v>823</v>
      </c>
    </row>
    <row r="5" spans="1:22" s="9" customFormat="1" ht="12.75" x14ac:dyDescent="0.2">
      <c r="A5" s="32">
        <v>3</v>
      </c>
      <c r="B5" s="1" t="s">
        <v>788</v>
      </c>
      <c r="C5" s="230">
        <v>2013</v>
      </c>
      <c r="D5" s="227" t="s">
        <v>0</v>
      </c>
      <c r="E5" s="227" t="s">
        <v>1</v>
      </c>
      <c r="F5" s="225" t="s">
        <v>272</v>
      </c>
      <c r="G5" s="225" t="s">
        <v>789</v>
      </c>
      <c r="H5" s="225" t="s">
        <v>790</v>
      </c>
      <c r="I5" s="225" t="s">
        <v>791</v>
      </c>
      <c r="J5" s="225" t="s">
        <v>791</v>
      </c>
      <c r="K5" s="282">
        <v>5281</v>
      </c>
      <c r="L5" s="225" t="s">
        <v>888</v>
      </c>
      <c r="M5" s="32" t="s">
        <v>320</v>
      </c>
      <c r="N5" s="32"/>
      <c r="O5" s="32" t="s">
        <v>320</v>
      </c>
      <c r="P5" s="15"/>
      <c r="Q5" s="32"/>
      <c r="R5" s="15"/>
      <c r="S5" s="32"/>
      <c r="T5" s="32"/>
      <c r="U5" s="35" t="s">
        <v>682</v>
      </c>
      <c r="V5" s="226" t="s">
        <v>683</v>
      </c>
    </row>
    <row r="6" spans="1:22" s="56" customFormat="1" ht="12.75" x14ac:dyDescent="0.2">
      <c r="A6" s="32">
        <v>4</v>
      </c>
      <c r="B6" s="1" t="s">
        <v>792</v>
      </c>
      <c r="C6" s="230">
        <v>2013</v>
      </c>
      <c r="D6" s="2" t="s">
        <v>0</v>
      </c>
      <c r="E6" s="227" t="s">
        <v>1</v>
      </c>
      <c r="F6" s="1" t="s">
        <v>415</v>
      </c>
      <c r="G6" s="225" t="s">
        <v>119</v>
      </c>
      <c r="H6" s="1" t="s">
        <v>117</v>
      </c>
      <c r="I6" s="225" t="s">
        <v>9</v>
      </c>
      <c r="J6" s="1" t="s">
        <v>118</v>
      </c>
      <c r="K6" s="282">
        <v>5357</v>
      </c>
      <c r="L6" s="1" t="s">
        <v>116</v>
      </c>
      <c r="M6" s="32" t="s">
        <v>320</v>
      </c>
      <c r="N6" s="32"/>
      <c r="O6" s="32"/>
      <c r="P6" s="15"/>
      <c r="Q6" s="32"/>
      <c r="R6" s="15"/>
      <c r="S6" s="32"/>
      <c r="T6" s="32"/>
      <c r="U6" s="35" t="s">
        <v>793</v>
      </c>
      <c r="V6" s="226" t="s">
        <v>291</v>
      </c>
    </row>
    <row r="7" spans="1:22" s="56" customFormat="1" ht="12.75" x14ac:dyDescent="0.2">
      <c r="A7" s="58">
        <v>5</v>
      </c>
      <c r="B7" s="337" t="s">
        <v>794</v>
      </c>
      <c r="C7" s="66">
        <v>2013</v>
      </c>
      <c r="D7" s="58" t="s">
        <v>0</v>
      </c>
      <c r="E7" s="55" t="s">
        <v>2</v>
      </c>
      <c r="F7" s="337" t="s">
        <v>272</v>
      </c>
      <c r="G7" s="337" t="s">
        <v>795</v>
      </c>
      <c r="H7" s="337" t="s">
        <v>796</v>
      </c>
      <c r="I7" s="337" t="s">
        <v>797</v>
      </c>
      <c r="J7" s="337" t="s">
        <v>798</v>
      </c>
      <c r="K7" s="59" t="s">
        <v>799</v>
      </c>
      <c r="L7" s="337" t="s">
        <v>938</v>
      </c>
      <c r="M7" s="337"/>
      <c r="N7" s="58" t="s">
        <v>320</v>
      </c>
      <c r="O7" s="338" t="s">
        <v>968</v>
      </c>
      <c r="P7" s="62"/>
      <c r="Q7" s="58"/>
      <c r="R7" s="62"/>
      <c r="S7" s="58"/>
      <c r="T7" s="58"/>
      <c r="U7" s="59"/>
      <c r="V7" s="339" t="s">
        <v>800</v>
      </c>
    </row>
    <row r="8" spans="1:22" s="9" customFormat="1" ht="12.75" x14ac:dyDescent="0.2">
      <c r="A8" s="32">
        <v>6</v>
      </c>
      <c r="B8" s="228" t="s">
        <v>804</v>
      </c>
      <c r="C8" s="17">
        <v>2013</v>
      </c>
      <c r="D8" s="32" t="s">
        <v>0</v>
      </c>
      <c r="E8" s="15" t="s">
        <v>2</v>
      </c>
      <c r="F8" s="228" t="s">
        <v>805</v>
      </c>
      <c r="G8" s="228" t="s">
        <v>806</v>
      </c>
      <c r="H8" s="229" t="s">
        <v>807</v>
      </c>
      <c r="I8" s="16" t="s">
        <v>808</v>
      </c>
      <c r="J8" s="229" t="s">
        <v>809</v>
      </c>
      <c r="K8" s="230">
        <v>5227</v>
      </c>
      <c r="L8" s="229" t="s">
        <v>347</v>
      </c>
      <c r="M8" s="32" t="s">
        <v>320</v>
      </c>
      <c r="N8" s="32" t="s">
        <v>320</v>
      </c>
      <c r="O8" s="32" t="s">
        <v>320</v>
      </c>
      <c r="P8" s="15"/>
      <c r="Q8" s="32"/>
      <c r="R8" s="15"/>
      <c r="S8" s="32"/>
      <c r="T8" s="32"/>
      <c r="U8" s="35" t="s">
        <v>810</v>
      </c>
      <c r="V8" s="231" t="s">
        <v>864</v>
      </c>
    </row>
    <row r="9" spans="1:22" s="56" customFormat="1" ht="12.75" x14ac:dyDescent="0.2">
      <c r="A9" s="32">
        <v>7</v>
      </c>
      <c r="B9" s="228" t="s">
        <v>811</v>
      </c>
      <c r="C9" s="17">
        <v>2013</v>
      </c>
      <c r="D9" s="32" t="s">
        <v>0</v>
      </c>
      <c r="E9" s="15" t="s">
        <v>2</v>
      </c>
      <c r="F9" s="228" t="s">
        <v>415</v>
      </c>
      <c r="G9" s="228" t="s">
        <v>812</v>
      </c>
      <c r="H9" s="229" t="s">
        <v>813</v>
      </c>
      <c r="I9" s="16" t="s">
        <v>814</v>
      </c>
      <c r="J9" s="229" t="s">
        <v>815</v>
      </c>
      <c r="K9" s="230">
        <v>5911</v>
      </c>
      <c r="L9" s="229" t="s">
        <v>299</v>
      </c>
      <c r="M9" s="32"/>
      <c r="N9" s="32" t="s">
        <v>320</v>
      </c>
      <c r="O9" s="32" t="s">
        <v>320</v>
      </c>
      <c r="P9" s="15"/>
      <c r="Q9" s="32"/>
      <c r="R9" s="15"/>
      <c r="S9" s="32"/>
      <c r="T9" s="32"/>
      <c r="U9" s="35" t="s">
        <v>816</v>
      </c>
      <c r="V9" s="226" t="s">
        <v>817</v>
      </c>
    </row>
    <row r="10" spans="1:22" s="9" customFormat="1" ht="12.75" x14ac:dyDescent="0.2">
      <c r="A10" s="32">
        <v>8</v>
      </c>
      <c r="B10" s="228" t="s">
        <v>824</v>
      </c>
      <c r="C10" s="17">
        <v>2013</v>
      </c>
      <c r="D10" s="32" t="s">
        <v>0</v>
      </c>
      <c r="E10" s="15" t="s">
        <v>1</v>
      </c>
      <c r="F10" s="228" t="s">
        <v>825</v>
      </c>
      <c r="G10" s="228" t="s">
        <v>826</v>
      </c>
      <c r="H10" s="229" t="s">
        <v>827</v>
      </c>
      <c r="I10" s="16" t="s">
        <v>484</v>
      </c>
      <c r="J10" s="229" t="s">
        <v>171</v>
      </c>
      <c r="K10" s="230">
        <v>5993</v>
      </c>
      <c r="L10" s="229" t="s">
        <v>485</v>
      </c>
      <c r="M10" s="32" t="s">
        <v>320</v>
      </c>
      <c r="N10" s="32" t="s">
        <v>320</v>
      </c>
      <c r="O10" s="32" t="s">
        <v>320</v>
      </c>
      <c r="P10" s="15"/>
      <c r="Q10" s="32"/>
      <c r="R10" s="15"/>
      <c r="S10" s="32"/>
      <c r="T10" s="32"/>
      <c r="U10" s="236" t="s">
        <v>610</v>
      </c>
      <c r="V10" s="226" t="s">
        <v>488</v>
      </c>
    </row>
    <row r="11" spans="1:22" s="9" customFormat="1" ht="12.75" x14ac:dyDescent="0.2">
      <c r="A11" s="32">
        <v>9</v>
      </c>
      <c r="B11" s="228" t="s">
        <v>828</v>
      </c>
      <c r="C11" s="17">
        <v>2013</v>
      </c>
      <c r="D11" s="32" t="s">
        <v>0</v>
      </c>
      <c r="E11" s="15" t="s">
        <v>1</v>
      </c>
      <c r="F11" s="228" t="s">
        <v>415</v>
      </c>
      <c r="G11" s="228" t="s">
        <v>186</v>
      </c>
      <c r="H11" s="229" t="s">
        <v>829</v>
      </c>
      <c r="I11" s="16" t="s">
        <v>178</v>
      </c>
      <c r="J11" s="229" t="s">
        <v>182</v>
      </c>
      <c r="K11" s="230">
        <v>5216</v>
      </c>
      <c r="L11" s="229" t="s">
        <v>188</v>
      </c>
      <c r="M11" s="32"/>
      <c r="N11" s="32" t="s">
        <v>320</v>
      </c>
      <c r="O11" s="32" t="s">
        <v>320</v>
      </c>
      <c r="P11" s="15"/>
      <c r="Q11" s="32"/>
      <c r="R11" s="15"/>
      <c r="S11" s="32"/>
      <c r="T11" s="32"/>
      <c r="U11" s="35"/>
      <c r="V11" s="226" t="s">
        <v>830</v>
      </c>
    </row>
    <row r="12" spans="1:22" s="9" customFormat="1" ht="12.75" x14ac:dyDescent="0.2">
      <c r="A12" s="32">
        <v>10</v>
      </c>
      <c r="B12" s="228" t="s">
        <v>831</v>
      </c>
      <c r="C12" s="17">
        <v>2013</v>
      </c>
      <c r="D12" s="32" t="s">
        <v>0</v>
      </c>
      <c r="E12" s="15" t="s">
        <v>1</v>
      </c>
      <c r="F12" s="228" t="s">
        <v>415</v>
      </c>
      <c r="G12" s="228" t="s">
        <v>832</v>
      </c>
      <c r="H12" s="229" t="s">
        <v>833</v>
      </c>
      <c r="I12" s="16" t="s">
        <v>834</v>
      </c>
      <c r="J12" s="229" t="s">
        <v>835</v>
      </c>
      <c r="K12" s="230">
        <v>5652</v>
      </c>
      <c r="L12" s="229" t="s">
        <v>836</v>
      </c>
      <c r="M12" s="32" t="s">
        <v>320</v>
      </c>
      <c r="N12" s="32" t="s">
        <v>320</v>
      </c>
      <c r="O12" s="32"/>
      <c r="P12" s="15"/>
      <c r="Q12" s="32"/>
      <c r="R12" s="234"/>
      <c r="S12" s="32"/>
      <c r="T12" s="32"/>
      <c r="U12" s="35"/>
      <c r="V12" s="226" t="s">
        <v>837</v>
      </c>
    </row>
    <row r="13" spans="1:22" s="9" customFormat="1" ht="12.75" x14ac:dyDescent="0.2">
      <c r="A13" s="32">
        <v>11</v>
      </c>
      <c r="B13" s="228" t="s">
        <v>838</v>
      </c>
      <c r="C13" s="17">
        <v>2013</v>
      </c>
      <c r="D13" s="32" t="s">
        <v>0</v>
      </c>
      <c r="E13" s="15" t="s">
        <v>2</v>
      </c>
      <c r="F13" s="228" t="s">
        <v>422</v>
      </c>
      <c r="G13" s="228" t="s">
        <v>53</v>
      </c>
      <c r="H13" s="229" t="s">
        <v>839</v>
      </c>
      <c r="I13" s="16" t="s">
        <v>840</v>
      </c>
      <c r="J13" s="229" t="s">
        <v>841</v>
      </c>
      <c r="K13" s="230">
        <v>5229</v>
      </c>
      <c r="L13" s="229" t="s">
        <v>842</v>
      </c>
      <c r="M13" s="32" t="s">
        <v>320</v>
      </c>
      <c r="N13" s="32"/>
      <c r="O13" s="32" t="s">
        <v>320</v>
      </c>
      <c r="P13" s="15"/>
      <c r="Q13" s="32"/>
      <c r="R13" s="15"/>
      <c r="S13" s="32"/>
      <c r="T13" s="32"/>
      <c r="U13" s="236" t="s">
        <v>590</v>
      </c>
      <c r="V13" s="226" t="s">
        <v>591</v>
      </c>
    </row>
    <row r="14" spans="1:22" s="9" customFormat="1" ht="12.75" x14ac:dyDescent="0.2">
      <c r="A14" s="32">
        <v>12</v>
      </c>
      <c r="B14" s="228" t="s">
        <v>843</v>
      </c>
      <c r="C14" s="17">
        <v>2013</v>
      </c>
      <c r="D14" s="32" t="s">
        <v>0</v>
      </c>
      <c r="E14" s="15" t="s">
        <v>2</v>
      </c>
      <c r="F14" s="228" t="s">
        <v>844</v>
      </c>
      <c r="G14" s="228" t="s">
        <v>845</v>
      </c>
      <c r="H14" s="229" t="s">
        <v>839</v>
      </c>
      <c r="I14" s="16" t="s">
        <v>846</v>
      </c>
      <c r="J14" s="229" t="s">
        <v>841</v>
      </c>
      <c r="K14" s="230">
        <v>5229</v>
      </c>
      <c r="L14" s="229" t="s">
        <v>842</v>
      </c>
      <c r="M14" s="32" t="s">
        <v>320</v>
      </c>
      <c r="N14" s="32" t="s">
        <v>320</v>
      </c>
      <c r="O14" s="32" t="s">
        <v>320</v>
      </c>
      <c r="P14" s="15"/>
      <c r="Q14" s="32"/>
      <c r="R14" s="15"/>
      <c r="S14" s="32"/>
      <c r="T14" s="32"/>
      <c r="U14" s="35"/>
      <c r="V14" s="226" t="s">
        <v>847</v>
      </c>
    </row>
    <row r="15" spans="1:22" s="9" customFormat="1" ht="12.75" x14ac:dyDescent="0.2">
      <c r="A15" s="32">
        <v>13</v>
      </c>
      <c r="B15" s="228" t="s">
        <v>848</v>
      </c>
      <c r="C15" s="17">
        <v>2013</v>
      </c>
      <c r="D15" s="32" t="s">
        <v>0</v>
      </c>
      <c r="E15" s="15" t="s">
        <v>2</v>
      </c>
      <c r="F15" s="228" t="s">
        <v>415</v>
      </c>
      <c r="G15" s="228" t="s">
        <v>849</v>
      </c>
      <c r="H15" s="229" t="s">
        <v>850</v>
      </c>
      <c r="I15" s="16" t="s">
        <v>851</v>
      </c>
      <c r="J15" s="229" t="s">
        <v>852</v>
      </c>
      <c r="K15" s="230">
        <v>5121</v>
      </c>
      <c r="L15" s="229" t="s">
        <v>853</v>
      </c>
      <c r="M15" s="32" t="s">
        <v>320</v>
      </c>
      <c r="N15" s="32" t="s">
        <v>320</v>
      </c>
      <c r="O15" s="32" t="s">
        <v>320</v>
      </c>
      <c r="P15" s="15"/>
      <c r="Q15" s="32"/>
      <c r="R15" s="234"/>
      <c r="S15" s="32"/>
      <c r="T15" s="32"/>
      <c r="U15" s="35" t="s">
        <v>854</v>
      </c>
      <c r="V15" s="226" t="s">
        <v>855</v>
      </c>
    </row>
    <row r="16" spans="1:22" s="9" customFormat="1" ht="12.75" x14ac:dyDescent="0.2">
      <c r="A16" s="32">
        <v>14</v>
      </c>
      <c r="B16" s="228" t="s">
        <v>987</v>
      </c>
      <c r="C16" s="17">
        <v>2013</v>
      </c>
      <c r="D16" s="32" t="s">
        <v>0</v>
      </c>
      <c r="E16" s="15" t="s">
        <v>2</v>
      </c>
      <c r="F16" s="228" t="s">
        <v>825</v>
      </c>
      <c r="G16" s="228" t="s">
        <v>933</v>
      </c>
      <c r="H16" s="16" t="s">
        <v>984</v>
      </c>
      <c r="I16" s="229" t="s">
        <v>985</v>
      </c>
      <c r="J16" s="237" t="s">
        <v>986</v>
      </c>
      <c r="K16" s="230">
        <v>5708</v>
      </c>
      <c r="L16" s="229" t="s">
        <v>210</v>
      </c>
      <c r="M16" s="32"/>
      <c r="N16" s="32" t="s">
        <v>320</v>
      </c>
      <c r="O16" s="32" t="s">
        <v>320</v>
      </c>
      <c r="P16" s="15"/>
      <c r="Q16" s="32"/>
      <c r="R16" s="15"/>
      <c r="S16" s="32"/>
      <c r="T16" s="32"/>
      <c r="U16" s="238">
        <v>99600940</v>
      </c>
      <c r="V16" s="226" t="s">
        <v>856</v>
      </c>
    </row>
    <row r="17" spans="1:22" s="9" customFormat="1" ht="12.75" x14ac:dyDescent="0.2">
      <c r="A17" s="32">
        <v>15</v>
      </c>
      <c r="B17" s="228" t="s">
        <v>932</v>
      </c>
      <c r="C17" s="17">
        <v>2013</v>
      </c>
      <c r="D17" s="32" t="s">
        <v>0</v>
      </c>
      <c r="E17" s="15" t="s">
        <v>2</v>
      </c>
      <c r="F17" s="228" t="s">
        <v>272</v>
      </c>
      <c r="G17" s="228" t="s">
        <v>887</v>
      </c>
      <c r="H17" s="16" t="s">
        <v>934</v>
      </c>
      <c r="I17" s="229" t="s">
        <v>208</v>
      </c>
      <c r="J17" s="237" t="s">
        <v>935</v>
      </c>
      <c r="K17" s="230">
        <v>5713</v>
      </c>
      <c r="L17" s="229" t="s">
        <v>338</v>
      </c>
      <c r="M17" s="32"/>
      <c r="N17" s="32" t="s">
        <v>320</v>
      </c>
      <c r="O17" s="32"/>
      <c r="P17" s="15"/>
      <c r="Q17" s="32"/>
      <c r="R17" s="15"/>
      <c r="S17" s="32"/>
      <c r="T17" s="32"/>
      <c r="U17" s="238">
        <v>99600940</v>
      </c>
      <c r="V17" s="226" t="s">
        <v>292</v>
      </c>
    </row>
    <row r="18" spans="1:22" s="9" customFormat="1" ht="12.75" x14ac:dyDescent="0.2">
      <c r="A18" s="32">
        <v>16</v>
      </c>
      <c r="B18" s="228" t="s">
        <v>865</v>
      </c>
      <c r="C18" s="17">
        <v>2013</v>
      </c>
      <c r="D18" s="32" t="s">
        <v>0</v>
      </c>
      <c r="E18" s="15" t="s">
        <v>2</v>
      </c>
      <c r="F18" s="228" t="s">
        <v>866</v>
      </c>
      <c r="G18" s="228" t="s">
        <v>867</v>
      </c>
      <c r="H18" s="229" t="s">
        <v>868</v>
      </c>
      <c r="I18" s="16" t="s">
        <v>869</v>
      </c>
      <c r="J18" s="229" t="s">
        <v>870</v>
      </c>
      <c r="K18" s="230">
        <v>5463</v>
      </c>
      <c r="L18" s="229" t="s">
        <v>871</v>
      </c>
      <c r="M18" s="32"/>
      <c r="N18" s="32"/>
      <c r="O18" s="32"/>
      <c r="P18" s="15"/>
      <c r="Q18" s="32"/>
      <c r="R18" s="15"/>
      <c r="S18" s="32"/>
      <c r="T18" s="32"/>
      <c r="U18" s="35"/>
      <c r="V18" s="226" t="s">
        <v>872</v>
      </c>
    </row>
    <row r="19" spans="1:22" s="9" customFormat="1" ht="12.75" x14ac:dyDescent="0.2">
      <c r="A19" s="32">
        <v>17</v>
      </c>
      <c r="B19" s="239" t="s">
        <v>873</v>
      </c>
      <c r="C19" s="230">
        <v>2013</v>
      </c>
      <c r="D19" s="240" t="s">
        <v>0</v>
      </c>
      <c r="E19" s="15" t="s">
        <v>1</v>
      </c>
      <c r="F19" s="228" t="s">
        <v>272</v>
      </c>
      <c r="G19" s="228" t="s">
        <v>874</v>
      </c>
      <c r="H19" s="229" t="s">
        <v>875</v>
      </c>
      <c r="I19" s="16" t="s">
        <v>876</v>
      </c>
      <c r="J19" s="229" t="s">
        <v>877</v>
      </c>
      <c r="K19" s="230">
        <v>5918</v>
      </c>
      <c r="L19" s="229" t="s">
        <v>878</v>
      </c>
      <c r="M19" s="32"/>
      <c r="N19" s="32" t="s">
        <v>320</v>
      </c>
      <c r="O19" s="32" t="s">
        <v>320</v>
      </c>
      <c r="P19" s="15"/>
      <c r="Q19" s="32"/>
      <c r="R19" s="15"/>
      <c r="S19" s="32"/>
      <c r="T19" s="32"/>
      <c r="U19" s="35" t="s">
        <v>879</v>
      </c>
      <c r="V19" s="226" t="s">
        <v>880</v>
      </c>
    </row>
    <row r="20" spans="1:22" s="56" customFormat="1" ht="12.75" x14ac:dyDescent="0.2">
      <c r="A20" s="32">
        <v>18</v>
      </c>
      <c r="B20" s="239" t="s">
        <v>881</v>
      </c>
      <c r="C20" s="230">
        <v>2013</v>
      </c>
      <c r="D20" s="240" t="s">
        <v>3</v>
      </c>
      <c r="E20" s="15" t="s">
        <v>2</v>
      </c>
      <c r="F20" s="228" t="s">
        <v>882</v>
      </c>
      <c r="G20" s="228" t="s">
        <v>883</v>
      </c>
      <c r="H20" s="229" t="s">
        <v>884</v>
      </c>
      <c r="I20" s="16" t="s">
        <v>885</v>
      </c>
      <c r="J20" s="229" t="s">
        <v>886</v>
      </c>
      <c r="K20" s="230">
        <v>5918</v>
      </c>
      <c r="L20" s="229" t="s">
        <v>878</v>
      </c>
      <c r="M20" s="32"/>
      <c r="N20" s="32" t="s">
        <v>320</v>
      </c>
      <c r="O20" s="32"/>
      <c r="P20" s="15"/>
      <c r="Q20" s="32"/>
      <c r="R20" s="15"/>
      <c r="S20" s="32"/>
      <c r="T20" s="32"/>
      <c r="U20" s="35" t="s">
        <v>648</v>
      </c>
      <c r="V20" s="226" t="s">
        <v>649</v>
      </c>
    </row>
    <row r="21" spans="1:22" s="9" customFormat="1" x14ac:dyDescent="0.25">
      <c r="A21" s="32">
        <v>19</v>
      </c>
      <c r="B21" s="239" t="s">
        <v>946</v>
      </c>
      <c r="C21" s="230">
        <v>2013</v>
      </c>
      <c r="D21" s="240" t="s">
        <v>0</v>
      </c>
      <c r="E21" s="238" t="s">
        <v>2</v>
      </c>
      <c r="F21" s="228" t="s">
        <v>949</v>
      </c>
      <c r="G21" s="228" t="s">
        <v>950</v>
      </c>
      <c r="H21" s="241" t="s">
        <v>954</v>
      </c>
      <c r="I21" s="241" t="s">
        <v>955</v>
      </c>
      <c r="J21" s="229" t="s">
        <v>956</v>
      </c>
      <c r="K21" s="230">
        <v>5268</v>
      </c>
      <c r="L21" s="229" t="s">
        <v>179</v>
      </c>
      <c r="M21" s="32"/>
      <c r="N21" s="32"/>
      <c r="O21" s="32" t="s">
        <v>320</v>
      </c>
      <c r="P21" s="15"/>
      <c r="Q21" s="32"/>
      <c r="R21" s="15"/>
      <c r="S21" s="32"/>
      <c r="T21" s="32"/>
      <c r="U21" s="35" t="s">
        <v>962</v>
      </c>
      <c r="V21" s="70" t="s">
        <v>964</v>
      </c>
    </row>
    <row r="22" spans="1:22" s="114" customFormat="1" ht="12.75" x14ac:dyDescent="0.2">
      <c r="A22" s="58">
        <v>20</v>
      </c>
      <c r="B22" s="340" t="s">
        <v>947</v>
      </c>
      <c r="C22" s="341">
        <v>2013</v>
      </c>
      <c r="D22" s="68" t="s">
        <v>3</v>
      </c>
      <c r="E22" s="76" t="s">
        <v>2</v>
      </c>
      <c r="F22" s="338" t="s">
        <v>951</v>
      </c>
      <c r="G22" s="338" t="s">
        <v>952</v>
      </c>
      <c r="H22" s="342" t="s">
        <v>957</v>
      </c>
      <c r="I22" s="342" t="s">
        <v>229</v>
      </c>
      <c r="J22" s="337" t="s">
        <v>958</v>
      </c>
      <c r="K22" s="341">
        <v>5131</v>
      </c>
      <c r="L22" s="337" t="s">
        <v>341</v>
      </c>
      <c r="M22" s="58"/>
      <c r="N22" s="58"/>
      <c r="O22" s="58" t="s">
        <v>989</v>
      </c>
      <c r="P22" s="62"/>
      <c r="Q22" s="58"/>
      <c r="R22" s="62"/>
      <c r="S22" s="58"/>
      <c r="T22" s="58"/>
      <c r="U22" s="59" t="s">
        <v>695</v>
      </c>
      <c r="V22" s="343" t="s">
        <v>290</v>
      </c>
    </row>
    <row r="23" spans="1:22" s="125" customFormat="1" x14ac:dyDescent="0.25">
      <c r="A23" s="32">
        <v>21</v>
      </c>
      <c r="B23" s="13" t="s">
        <v>948</v>
      </c>
      <c r="C23" s="230">
        <v>2013</v>
      </c>
      <c r="D23" s="15" t="s">
        <v>3</v>
      </c>
      <c r="E23" s="32" t="s">
        <v>1</v>
      </c>
      <c r="F23" s="228" t="s">
        <v>882</v>
      </c>
      <c r="G23" s="228" t="s">
        <v>953</v>
      </c>
      <c r="H23" s="16" t="s">
        <v>959</v>
      </c>
      <c r="I23" s="229" t="s">
        <v>960</v>
      </c>
      <c r="J23" s="237" t="s">
        <v>961</v>
      </c>
      <c r="K23" s="230">
        <v>5131</v>
      </c>
      <c r="L23" s="229" t="s">
        <v>341</v>
      </c>
      <c r="M23" s="32"/>
      <c r="N23" s="32"/>
      <c r="O23" s="32" t="s">
        <v>320</v>
      </c>
      <c r="P23" s="15"/>
      <c r="Q23" s="32"/>
      <c r="R23" s="15"/>
      <c r="S23" s="32"/>
      <c r="T23" s="32"/>
      <c r="U23" s="35" t="s">
        <v>963</v>
      </c>
      <c r="V23" s="70" t="s">
        <v>965</v>
      </c>
    </row>
    <row r="24" spans="1:22" s="125" customFormat="1" x14ac:dyDescent="0.25">
      <c r="A24" s="32">
        <v>22</v>
      </c>
      <c r="B24" s="13" t="s">
        <v>969</v>
      </c>
      <c r="C24" s="230">
        <v>2013</v>
      </c>
      <c r="D24" s="15" t="s">
        <v>3</v>
      </c>
      <c r="E24" s="32" t="s">
        <v>2</v>
      </c>
      <c r="F24" s="228" t="s">
        <v>970</v>
      </c>
      <c r="G24" s="228" t="s">
        <v>971</v>
      </c>
      <c r="H24" s="16" t="s">
        <v>972</v>
      </c>
      <c r="I24" s="229" t="s">
        <v>973</v>
      </c>
      <c r="J24" s="237" t="s">
        <v>974</v>
      </c>
      <c r="K24" s="230">
        <v>5209</v>
      </c>
      <c r="L24" s="229" t="s">
        <v>975</v>
      </c>
      <c r="M24" s="32"/>
      <c r="N24" s="32"/>
      <c r="O24" s="32"/>
      <c r="P24" s="15"/>
      <c r="Q24" s="32"/>
      <c r="R24" s="15"/>
      <c r="S24" s="32"/>
      <c r="T24" s="32"/>
      <c r="U24" s="35" t="s">
        <v>976</v>
      </c>
      <c r="V24" s="70" t="s">
        <v>977</v>
      </c>
    </row>
    <row r="25" spans="1:22" s="125" customFormat="1" ht="12.75" x14ac:dyDescent="0.2">
      <c r="A25" s="32">
        <v>23</v>
      </c>
      <c r="B25" s="13" t="s">
        <v>978</v>
      </c>
      <c r="C25" s="230">
        <v>2013</v>
      </c>
      <c r="D25" s="15" t="s">
        <v>0</v>
      </c>
      <c r="E25" s="32" t="s">
        <v>2</v>
      </c>
      <c r="F25" s="228" t="s">
        <v>415</v>
      </c>
      <c r="G25" s="228" t="s">
        <v>979</v>
      </c>
      <c r="H25" s="16" t="s">
        <v>980</v>
      </c>
      <c r="I25" s="229" t="s">
        <v>981</v>
      </c>
      <c r="J25" s="237" t="s">
        <v>982</v>
      </c>
      <c r="K25" s="230">
        <v>5251</v>
      </c>
      <c r="L25" s="229" t="s">
        <v>983</v>
      </c>
      <c r="M25" s="32"/>
      <c r="N25" s="32"/>
      <c r="O25" s="32" t="s">
        <v>320</v>
      </c>
      <c r="P25" s="15"/>
      <c r="Q25" s="32"/>
      <c r="R25" s="15"/>
      <c r="S25" s="32"/>
      <c r="T25" s="32"/>
      <c r="U25" s="32"/>
      <c r="V25" s="226"/>
    </row>
    <row r="26" spans="1:22" s="125" customFormat="1" ht="12.75" x14ac:dyDescent="0.2">
      <c r="A26" s="32">
        <v>24</v>
      </c>
      <c r="B26" s="13"/>
      <c r="C26" s="230">
        <v>2013</v>
      </c>
      <c r="D26" s="15"/>
      <c r="E26" s="32"/>
      <c r="F26" s="228"/>
      <c r="G26" s="228"/>
      <c r="H26" s="16"/>
      <c r="I26" s="229"/>
      <c r="J26" s="237"/>
      <c r="K26" s="230"/>
      <c r="L26" s="229"/>
      <c r="M26" s="32"/>
      <c r="N26" s="32"/>
      <c r="O26" s="32"/>
      <c r="P26" s="15"/>
      <c r="Q26" s="32"/>
      <c r="R26" s="15"/>
      <c r="S26" s="32"/>
      <c r="T26" s="32"/>
      <c r="U26" s="32"/>
      <c r="V26" s="226"/>
    </row>
    <row r="27" spans="1:22" s="23" customFormat="1" ht="12.75" x14ac:dyDescent="0.2">
      <c r="A27" s="242">
        <v>25</v>
      </c>
      <c r="B27" s="243"/>
      <c r="C27" s="244">
        <v>2013</v>
      </c>
      <c r="D27" s="242"/>
      <c r="E27" s="245"/>
      <c r="F27" s="243"/>
      <c r="G27" s="243"/>
      <c r="H27" s="246"/>
      <c r="I27" s="247"/>
      <c r="J27" s="246"/>
      <c r="K27" s="244"/>
      <c r="L27" s="246"/>
      <c r="M27" s="32"/>
      <c r="N27" s="8"/>
      <c r="O27" s="32"/>
      <c r="P27" s="32"/>
      <c r="Q27" s="8"/>
      <c r="R27" s="32"/>
      <c r="S27" s="8"/>
      <c r="T27" s="32"/>
      <c r="U27" s="35"/>
      <c r="V27" s="226"/>
    </row>
    <row r="28" spans="1:22" s="20" customFormat="1" ht="12.75" x14ac:dyDescent="0.2">
      <c r="A28" s="43"/>
      <c r="B28" s="41"/>
      <c r="C28" s="40"/>
      <c r="D28" s="43"/>
      <c r="E28" s="43"/>
      <c r="F28" s="43"/>
      <c r="G28" s="43"/>
      <c r="H28" s="43"/>
      <c r="I28" s="43"/>
      <c r="J28" s="43"/>
      <c r="K28" s="40"/>
      <c r="L28" s="43"/>
      <c r="M28" s="49">
        <v>9</v>
      </c>
      <c r="N28" s="49">
        <v>13</v>
      </c>
      <c r="O28" s="49">
        <v>13</v>
      </c>
      <c r="P28" s="49">
        <v>0</v>
      </c>
      <c r="Q28" s="49">
        <v>0</v>
      </c>
      <c r="R28" s="49"/>
      <c r="S28" s="50"/>
      <c r="T28" s="50"/>
      <c r="U28" s="51"/>
      <c r="V28" s="50"/>
    </row>
    <row r="29" spans="1:22" s="20" customFormat="1" ht="12.75" x14ac:dyDescent="0.2">
      <c r="A29" s="43"/>
      <c r="B29" s="41"/>
      <c r="C29" s="40"/>
      <c r="D29" s="43"/>
      <c r="E29" s="43"/>
      <c r="F29" s="43"/>
      <c r="G29" s="43"/>
      <c r="H29" s="43" t="s">
        <v>373</v>
      </c>
      <c r="I29" s="43"/>
      <c r="J29" s="43"/>
      <c r="K29" s="40"/>
      <c r="L29" s="43"/>
      <c r="M29" s="24"/>
      <c r="N29" s="24"/>
      <c r="O29" s="24"/>
      <c r="P29" s="24"/>
      <c r="Q29" s="24"/>
      <c r="R29" s="48"/>
      <c r="T29" s="24"/>
      <c r="U29" s="22"/>
      <c r="V29" s="24"/>
    </row>
    <row r="30" spans="1:22" s="20" customFormat="1" ht="11.25" customHeight="1" x14ac:dyDescent="0.2">
      <c r="B30" s="21"/>
      <c r="C30" s="24"/>
      <c r="H30" s="20" t="s">
        <v>373</v>
      </c>
      <c r="K30" s="24"/>
      <c r="L30" s="20" t="s">
        <v>373</v>
      </c>
      <c r="M30" s="24"/>
      <c r="N30" s="24"/>
      <c r="O30" s="24"/>
      <c r="P30" s="24"/>
      <c r="Q30" s="24"/>
      <c r="R30" s="24"/>
      <c r="S30" s="24"/>
      <c r="T30" s="24"/>
      <c r="U30" s="22"/>
      <c r="V30" s="24"/>
    </row>
    <row r="31" spans="1:22" s="20" customFormat="1" ht="12.75" x14ac:dyDescent="0.2">
      <c r="B31" s="21"/>
      <c r="C31" s="24"/>
      <c r="H31" s="20" t="s">
        <v>373</v>
      </c>
      <c r="J31" s="24"/>
      <c r="K31" s="24"/>
      <c r="L31" s="24" t="s">
        <v>373</v>
      </c>
      <c r="M31" s="24"/>
      <c r="N31" s="24"/>
      <c r="O31" s="40"/>
      <c r="P31" s="40"/>
      <c r="Q31" s="24"/>
      <c r="R31" s="24"/>
      <c r="S31" s="24"/>
      <c r="T31" s="22"/>
      <c r="U31" s="24"/>
      <c r="V31" s="24"/>
    </row>
    <row r="32" spans="1:22" s="20" customFormat="1" ht="12.75" x14ac:dyDescent="0.2">
      <c r="B32" s="21"/>
      <c r="C32" s="24"/>
      <c r="K32" s="24"/>
      <c r="M32" s="24"/>
      <c r="N32" s="24"/>
      <c r="O32" s="40"/>
      <c r="P32" s="40"/>
      <c r="Q32" s="24"/>
      <c r="R32" s="24"/>
      <c r="S32" s="24"/>
      <c r="T32" s="24"/>
      <c r="U32" s="22"/>
      <c r="V32" s="24"/>
    </row>
    <row r="33" spans="2:22" s="20" customFormat="1" x14ac:dyDescent="0.25">
      <c r="B33" s="21"/>
      <c r="C33" s="24"/>
      <c r="K33" s="24"/>
      <c r="M33" s="24"/>
      <c r="N33" s="24"/>
      <c r="O33" s="279"/>
      <c r="P33" s="279"/>
      <c r="Q33" s="24"/>
      <c r="R33" s="24"/>
      <c r="S33" s="105"/>
      <c r="T33" s="24"/>
      <c r="U33" s="22"/>
      <c r="V33" s="24"/>
    </row>
    <row r="34" spans="2:22" s="20" customFormat="1" ht="12.75" x14ac:dyDescent="0.2">
      <c r="B34" s="21"/>
      <c r="C34" s="24"/>
      <c r="K34" s="24"/>
      <c r="M34" s="24"/>
      <c r="N34" s="24"/>
      <c r="O34" s="40"/>
      <c r="P34" s="40"/>
      <c r="Q34" s="24"/>
      <c r="R34" s="24"/>
      <c r="S34" s="24"/>
      <c r="T34" s="24"/>
      <c r="U34" s="22"/>
      <c r="V34" s="24"/>
    </row>
    <row r="35" spans="2:22" s="20" customFormat="1" ht="12.75" x14ac:dyDescent="0.2">
      <c r="B35" s="21"/>
      <c r="C35" s="24"/>
      <c r="K35" s="24"/>
      <c r="M35" s="24"/>
      <c r="N35" s="24"/>
      <c r="O35" s="24"/>
      <c r="P35" s="24"/>
      <c r="Q35" s="24"/>
      <c r="R35" s="24"/>
      <c r="S35" s="24"/>
      <c r="T35" s="24"/>
      <c r="U35" s="22"/>
      <c r="V35" s="24"/>
    </row>
    <row r="36" spans="2:22" s="20" customFormat="1" ht="12.75" x14ac:dyDescent="0.2">
      <c r="B36" s="21"/>
      <c r="C36" s="24"/>
      <c r="K36" s="24"/>
      <c r="M36" s="24"/>
      <c r="N36" s="24"/>
      <c r="O36" s="24"/>
      <c r="P36" s="24"/>
      <c r="Q36" s="39"/>
      <c r="R36" s="39"/>
      <c r="S36" s="39"/>
      <c r="T36" s="39"/>
      <c r="U36" s="22"/>
      <c r="V36" s="24"/>
    </row>
    <row r="37" spans="2:22" s="20" customFormat="1" ht="12.75" x14ac:dyDescent="0.2">
      <c r="B37" s="21"/>
      <c r="C37" s="24"/>
      <c r="K37" s="24"/>
      <c r="M37" s="24"/>
      <c r="N37" s="24"/>
      <c r="O37" s="24"/>
      <c r="P37" s="24"/>
      <c r="Q37" s="24"/>
      <c r="R37" s="24"/>
      <c r="S37" s="24"/>
      <c r="T37" s="24"/>
      <c r="U37" s="22"/>
      <c r="V37" s="24"/>
    </row>
    <row r="38" spans="2:22" s="20" customFormat="1" ht="12.75" x14ac:dyDescent="0.2">
      <c r="B38" s="21"/>
      <c r="C38" s="24"/>
      <c r="K38" s="24"/>
      <c r="M38" s="24"/>
      <c r="N38" s="24"/>
      <c r="O38" s="24"/>
      <c r="P38" s="24"/>
      <c r="Q38" s="24"/>
      <c r="R38" s="24"/>
      <c r="S38" s="24"/>
      <c r="T38" s="24"/>
      <c r="U38" s="22"/>
      <c r="V38" s="24"/>
    </row>
    <row r="39" spans="2:22" s="20" customFormat="1" ht="12.75" x14ac:dyDescent="0.2">
      <c r="B39" s="21"/>
      <c r="C39" s="24"/>
      <c r="K39" s="24"/>
      <c r="M39" s="24"/>
      <c r="N39" s="24"/>
      <c r="O39" s="24"/>
      <c r="P39" s="24"/>
      <c r="Q39" s="24"/>
      <c r="R39" s="24"/>
      <c r="S39" s="24"/>
      <c r="T39" s="24"/>
      <c r="U39" s="22"/>
      <c r="V39" s="24"/>
    </row>
    <row r="40" spans="2:22" s="20" customFormat="1" ht="12.75" x14ac:dyDescent="0.2">
      <c r="B40" s="21"/>
      <c r="C40" s="24"/>
      <c r="K40" s="24"/>
      <c r="M40" s="24"/>
      <c r="N40" s="24"/>
      <c r="O40" s="24"/>
      <c r="P40" s="24"/>
      <c r="Q40" s="24"/>
      <c r="R40" s="24"/>
      <c r="S40" s="24"/>
      <c r="T40" s="24"/>
      <c r="U40" s="22"/>
      <c r="V40" s="24"/>
    </row>
    <row r="41" spans="2:22" s="20" customFormat="1" ht="12.75" x14ac:dyDescent="0.2">
      <c r="B41" s="21"/>
      <c r="C41" s="24"/>
      <c r="K41" s="24"/>
      <c r="M41" s="24"/>
      <c r="N41" s="24"/>
      <c r="O41" s="24"/>
      <c r="P41" s="24"/>
      <c r="Q41" s="24"/>
      <c r="R41" s="24"/>
      <c r="S41" s="24"/>
      <c r="T41" s="24"/>
      <c r="U41" s="22"/>
      <c r="V41" s="24"/>
    </row>
    <row r="42" spans="2:22" s="20" customFormat="1" ht="12.75" x14ac:dyDescent="0.2">
      <c r="B42" s="21"/>
      <c r="C42" s="24"/>
      <c r="K42" s="24"/>
      <c r="M42" s="24"/>
      <c r="N42" s="24"/>
      <c r="O42" s="24"/>
      <c r="P42" s="24"/>
      <c r="Q42" s="24"/>
      <c r="R42" s="24"/>
      <c r="S42" s="24"/>
      <c r="T42" s="24"/>
      <c r="U42" s="22"/>
      <c r="V42" s="24"/>
    </row>
    <row r="43" spans="2:22" s="20" customFormat="1" ht="12.75" x14ac:dyDescent="0.2">
      <c r="B43" s="21"/>
      <c r="C43" s="24"/>
      <c r="K43" s="24"/>
      <c r="M43" s="24"/>
      <c r="N43" s="24"/>
      <c r="O43" s="24"/>
      <c r="P43" s="24"/>
      <c r="Q43" s="24"/>
      <c r="R43" s="24"/>
      <c r="S43" s="24"/>
      <c r="T43" s="24"/>
      <c r="U43" s="22"/>
      <c r="V43" s="24"/>
    </row>
    <row r="44" spans="2:22" s="20" customFormat="1" ht="12.75" x14ac:dyDescent="0.2">
      <c r="B44" s="21"/>
      <c r="C44" s="24"/>
      <c r="K44" s="24"/>
      <c r="M44" s="24"/>
      <c r="N44" s="24"/>
      <c r="O44" s="24"/>
      <c r="P44" s="24"/>
      <c r="Q44" s="24"/>
      <c r="R44" s="24"/>
      <c r="S44" s="24"/>
      <c r="T44" s="24"/>
      <c r="U44" s="22"/>
      <c r="V44" s="24"/>
    </row>
    <row r="45" spans="2:22" s="20" customFormat="1" ht="12.75" x14ac:dyDescent="0.2">
      <c r="B45" s="21"/>
      <c r="C45" s="24"/>
      <c r="K45" s="24"/>
      <c r="M45" s="24"/>
      <c r="N45" s="24"/>
      <c r="O45" s="24"/>
      <c r="P45" s="24"/>
      <c r="Q45" s="24"/>
      <c r="R45" s="24"/>
      <c r="S45" s="24"/>
      <c r="T45" s="24"/>
      <c r="U45" s="22"/>
      <c r="V45" s="24"/>
    </row>
    <row r="46" spans="2:22" s="20" customFormat="1" ht="12.75" x14ac:dyDescent="0.2">
      <c r="B46" s="21"/>
      <c r="C46" s="24"/>
      <c r="K46" s="24"/>
      <c r="M46" s="24"/>
      <c r="N46" s="24"/>
      <c r="O46" s="24"/>
      <c r="P46" s="24"/>
      <c r="Q46" s="24"/>
      <c r="R46" s="24"/>
      <c r="S46" s="24"/>
      <c r="T46" s="24"/>
      <c r="U46" s="22"/>
      <c r="V46" s="24"/>
    </row>
    <row r="47" spans="2:22" s="20" customFormat="1" ht="12.75" x14ac:dyDescent="0.2">
      <c r="B47" s="21"/>
      <c r="C47" s="24"/>
      <c r="K47" s="24"/>
      <c r="M47" s="24"/>
      <c r="N47" s="24"/>
      <c r="O47" s="24"/>
      <c r="P47" s="24"/>
      <c r="Q47" s="24"/>
      <c r="R47" s="24"/>
      <c r="S47" s="24"/>
      <c r="T47" s="24"/>
      <c r="U47" s="22"/>
      <c r="V47" s="24"/>
    </row>
    <row r="48" spans="2:22" s="20" customFormat="1" ht="12.75" x14ac:dyDescent="0.2">
      <c r="B48" s="21"/>
      <c r="C48" s="24"/>
      <c r="K48" s="24"/>
      <c r="M48" s="24"/>
      <c r="N48" s="24"/>
      <c r="O48" s="24"/>
      <c r="P48" s="24"/>
      <c r="Q48" s="24"/>
      <c r="R48" s="24"/>
      <c r="S48" s="24"/>
      <c r="T48" s="24"/>
      <c r="U48" s="22"/>
      <c r="V48" s="24"/>
    </row>
    <row r="49" spans="2:22" s="20" customFormat="1" ht="12.75" x14ac:dyDescent="0.2">
      <c r="B49" s="21"/>
      <c r="C49" s="24"/>
      <c r="K49" s="24"/>
      <c r="M49" s="24"/>
      <c r="N49" s="24"/>
      <c r="O49" s="24"/>
      <c r="P49" s="24"/>
      <c r="Q49" s="24"/>
      <c r="R49" s="24"/>
      <c r="S49" s="24"/>
      <c r="T49" s="24"/>
      <c r="U49" s="22"/>
      <c r="V49" s="24"/>
    </row>
    <row r="50" spans="2:22" s="20" customFormat="1" ht="12.75" x14ac:dyDescent="0.2">
      <c r="B50" s="21"/>
      <c r="C50" s="24"/>
      <c r="K50" s="24"/>
      <c r="M50" s="24"/>
      <c r="N50" s="24"/>
      <c r="O50" s="24"/>
      <c r="P50" s="24"/>
      <c r="Q50" s="24"/>
      <c r="R50" s="24"/>
      <c r="S50" s="24"/>
      <c r="T50" s="24"/>
      <c r="U50" s="22"/>
      <c r="V50" s="24"/>
    </row>
    <row r="51" spans="2:22" s="20" customFormat="1" ht="12.75" x14ac:dyDescent="0.2">
      <c r="B51" s="21"/>
      <c r="C51" s="24"/>
      <c r="K51" s="24"/>
      <c r="M51" s="24"/>
      <c r="N51" s="24"/>
      <c r="O51" s="24"/>
      <c r="P51" s="24"/>
      <c r="Q51" s="24"/>
      <c r="R51" s="24"/>
      <c r="S51" s="24"/>
      <c r="T51" s="24"/>
      <c r="U51" s="22"/>
      <c r="V51" s="24"/>
    </row>
    <row r="52" spans="2:22" s="20" customFormat="1" ht="12.75" x14ac:dyDescent="0.2">
      <c r="B52" s="21"/>
      <c r="C52" s="24"/>
      <c r="K52" s="24"/>
      <c r="M52" s="24"/>
      <c r="N52" s="24"/>
      <c r="O52" s="24"/>
      <c r="P52" s="24"/>
      <c r="Q52" s="24"/>
      <c r="R52" s="24"/>
      <c r="S52" s="24"/>
      <c r="T52" s="24"/>
      <c r="U52" s="22"/>
      <c r="V52" s="24"/>
    </row>
    <row r="53" spans="2:22" s="20" customFormat="1" ht="12.75" x14ac:dyDescent="0.2">
      <c r="B53" s="21"/>
      <c r="C53" s="24"/>
      <c r="K53" s="24"/>
      <c r="M53" s="24"/>
      <c r="N53" s="24"/>
      <c r="O53" s="24"/>
      <c r="P53" s="24"/>
      <c r="Q53" s="24"/>
      <c r="R53" s="24"/>
      <c r="S53" s="24"/>
      <c r="T53" s="24"/>
      <c r="U53" s="22"/>
      <c r="V53" s="24"/>
    </row>
    <row r="54" spans="2:22" s="20" customFormat="1" ht="12.75" x14ac:dyDescent="0.2">
      <c r="B54" s="21"/>
      <c r="C54" s="24"/>
      <c r="K54" s="24"/>
      <c r="M54" s="24"/>
      <c r="N54" s="24"/>
      <c r="O54" s="24"/>
      <c r="P54" s="24"/>
      <c r="Q54" s="24"/>
      <c r="R54" s="24"/>
      <c r="S54" s="24"/>
      <c r="T54" s="24"/>
      <c r="U54" s="22"/>
      <c r="V54" s="24"/>
    </row>
    <row r="55" spans="2:22" s="20" customFormat="1" ht="12.75" x14ac:dyDescent="0.2">
      <c r="B55" s="21"/>
      <c r="C55" s="24"/>
      <c r="K55" s="24"/>
      <c r="M55" s="24"/>
      <c r="N55" s="24"/>
      <c r="O55" s="24"/>
      <c r="P55" s="24"/>
      <c r="Q55" s="24"/>
      <c r="R55" s="24"/>
      <c r="S55" s="24"/>
      <c r="T55" s="24"/>
      <c r="U55" s="22"/>
      <c r="V55" s="24"/>
    </row>
    <row r="56" spans="2:22" s="20" customFormat="1" ht="12.75" x14ac:dyDescent="0.2">
      <c r="B56" s="21"/>
      <c r="C56" s="24"/>
      <c r="K56" s="24"/>
      <c r="M56" s="24"/>
      <c r="N56" s="24"/>
      <c r="O56" s="24"/>
      <c r="P56" s="24"/>
      <c r="Q56" s="24"/>
      <c r="R56" s="24"/>
      <c r="S56" s="24"/>
      <c r="T56" s="24"/>
      <c r="U56" s="22"/>
      <c r="V56" s="24"/>
    </row>
    <row r="57" spans="2:22" s="20" customFormat="1" ht="12.75" x14ac:dyDescent="0.2">
      <c r="B57" s="21"/>
      <c r="C57" s="24"/>
      <c r="K57" s="24"/>
      <c r="M57" s="24"/>
      <c r="N57" s="24"/>
      <c r="O57" s="24"/>
      <c r="P57" s="24"/>
      <c r="Q57" s="24"/>
      <c r="R57" s="24"/>
      <c r="S57" s="24"/>
      <c r="T57" s="24"/>
      <c r="U57" s="22"/>
      <c r="V57" s="24"/>
    </row>
    <row r="58" spans="2:22" s="20" customFormat="1" ht="12.75" x14ac:dyDescent="0.2">
      <c r="B58" s="21"/>
      <c r="C58" s="24"/>
      <c r="K58" s="24"/>
      <c r="M58" s="24"/>
      <c r="N58" s="24"/>
      <c r="O58" s="24"/>
      <c r="P58" s="24"/>
      <c r="Q58" s="24"/>
      <c r="R58" s="24"/>
      <c r="S58" s="24"/>
      <c r="T58" s="24"/>
      <c r="U58" s="22"/>
      <c r="V58" s="24"/>
    </row>
    <row r="59" spans="2:22" s="20" customFormat="1" ht="12.75" x14ac:dyDescent="0.2">
      <c r="B59" s="21"/>
      <c r="C59" s="24"/>
      <c r="K59" s="24"/>
      <c r="M59" s="24"/>
      <c r="N59" s="24"/>
      <c r="O59" s="24"/>
      <c r="P59" s="24"/>
      <c r="Q59" s="24"/>
      <c r="R59" s="24"/>
      <c r="S59" s="24"/>
      <c r="T59" s="24"/>
      <c r="U59" s="22"/>
      <c r="V59" s="24"/>
    </row>
    <row r="60" spans="2:22" s="20" customFormat="1" ht="12.75" x14ac:dyDescent="0.2">
      <c r="B60" s="21"/>
      <c r="C60" s="24"/>
      <c r="K60" s="24"/>
      <c r="M60" s="24"/>
      <c r="N60" s="24"/>
      <c r="O60" s="24"/>
      <c r="P60" s="24"/>
      <c r="Q60" s="24"/>
      <c r="R60" s="24"/>
      <c r="S60" s="24"/>
      <c r="T60" s="24"/>
      <c r="U60" s="22"/>
      <c r="V60" s="24"/>
    </row>
    <row r="61" spans="2:22" s="20" customFormat="1" ht="12.75" x14ac:dyDescent="0.2">
      <c r="B61" s="21"/>
      <c r="C61" s="24"/>
      <c r="K61" s="24"/>
      <c r="M61" s="24"/>
      <c r="N61" s="24"/>
      <c r="O61" s="24"/>
      <c r="P61" s="24"/>
      <c r="Q61" s="24"/>
      <c r="R61" s="24"/>
      <c r="S61" s="24"/>
      <c r="T61" s="24"/>
      <c r="U61" s="22"/>
      <c r="V61" s="24"/>
    </row>
    <row r="62" spans="2:22" s="20" customFormat="1" ht="12.75" x14ac:dyDescent="0.2">
      <c r="B62" s="21"/>
      <c r="C62" s="24"/>
      <c r="K62" s="24"/>
      <c r="M62" s="24"/>
      <c r="N62" s="24"/>
      <c r="O62" s="24"/>
      <c r="P62" s="24"/>
      <c r="Q62" s="24"/>
      <c r="R62" s="24"/>
      <c r="S62" s="24"/>
      <c r="T62" s="24"/>
      <c r="U62" s="22"/>
      <c r="V62" s="24"/>
    </row>
    <row r="63" spans="2:22" s="20" customFormat="1" ht="12.75" x14ac:dyDescent="0.2">
      <c r="B63" s="21"/>
      <c r="C63" s="24"/>
      <c r="K63" s="24"/>
      <c r="M63" s="24"/>
      <c r="N63" s="24"/>
      <c r="O63" s="24"/>
      <c r="P63" s="24"/>
      <c r="Q63" s="24"/>
      <c r="R63" s="24"/>
      <c r="S63" s="24"/>
      <c r="T63" s="24"/>
      <c r="U63" s="22"/>
      <c r="V63" s="24"/>
    </row>
    <row r="64" spans="2:22" s="20" customFormat="1" ht="12.75" x14ac:dyDescent="0.2">
      <c r="B64" s="21"/>
      <c r="C64" s="24"/>
      <c r="K64" s="24"/>
      <c r="M64" s="24"/>
      <c r="N64" s="24"/>
      <c r="O64" s="24"/>
      <c r="P64" s="24"/>
      <c r="Q64" s="24"/>
      <c r="R64" s="24"/>
      <c r="S64" s="24"/>
      <c r="T64" s="24"/>
      <c r="U64" s="22"/>
      <c r="V64" s="24"/>
    </row>
    <row r="65" spans="2:22" s="20" customFormat="1" ht="12.75" x14ac:dyDescent="0.2">
      <c r="B65" s="21"/>
      <c r="C65" s="24"/>
      <c r="K65" s="24"/>
      <c r="M65" s="24"/>
      <c r="N65" s="24"/>
      <c r="O65" s="24"/>
      <c r="P65" s="24"/>
      <c r="Q65" s="24"/>
      <c r="R65" s="24"/>
      <c r="S65" s="24"/>
      <c r="T65" s="24"/>
      <c r="U65" s="22"/>
      <c r="V65" s="24"/>
    </row>
    <row r="66" spans="2:22" s="20" customFormat="1" ht="12.75" x14ac:dyDescent="0.2">
      <c r="B66" s="21"/>
      <c r="C66" s="24"/>
      <c r="K66" s="24"/>
      <c r="M66" s="24"/>
      <c r="N66" s="24"/>
      <c r="O66" s="24"/>
      <c r="P66" s="24"/>
      <c r="Q66" s="24"/>
      <c r="R66" s="24"/>
      <c r="S66" s="24"/>
      <c r="T66" s="24"/>
      <c r="U66" s="22"/>
      <c r="V66" s="24"/>
    </row>
    <row r="67" spans="2:22" s="20" customFormat="1" ht="12.75" x14ac:dyDescent="0.2">
      <c r="B67" s="21"/>
      <c r="C67" s="24"/>
      <c r="K67" s="24"/>
      <c r="M67" s="24"/>
      <c r="N67" s="24"/>
      <c r="O67" s="24"/>
      <c r="P67" s="24"/>
      <c r="Q67" s="24"/>
      <c r="R67" s="24"/>
      <c r="S67" s="24"/>
      <c r="T67" s="24"/>
      <c r="U67" s="22"/>
      <c r="V67" s="24"/>
    </row>
    <row r="68" spans="2:22" s="20" customFormat="1" ht="12.75" x14ac:dyDescent="0.2">
      <c r="B68" s="21"/>
      <c r="C68" s="24"/>
      <c r="K68" s="24"/>
      <c r="M68" s="24"/>
      <c r="N68" s="24"/>
      <c r="O68" s="24"/>
      <c r="P68" s="24"/>
      <c r="Q68" s="24"/>
      <c r="R68" s="24"/>
      <c r="S68" s="24"/>
      <c r="T68" s="24"/>
      <c r="U68" s="22"/>
      <c r="V68" s="24"/>
    </row>
    <row r="69" spans="2:22" s="20" customFormat="1" ht="12.75" x14ac:dyDescent="0.2">
      <c r="B69" s="21"/>
      <c r="C69" s="24"/>
      <c r="K69" s="24"/>
      <c r="M69" s="24"/>
      <c r="N69" s="24"/>
      <c r="O69" s="24"/>
      <c r="P69" s="24"/>
      <c r="Q69" s="24"/>
      <c r="R69" s="24"/>
      <c r="S69" s="24"/>
      <c r="T69" s="24"/>
      <c r="U69" s="22"/>
      <c r="V69" s="24"/>
    </row>
    <row r="70" spans="2:22" s="20" customFormat="1" ht="12.75" x14ac:dyDescent="0.2">
      <c r="B70" s="21"/>
      <c r="C70" s="24"/>
      <c r="K70" s="24"/>
      <c r="M70" s="24"/>
      <c r="N70" s="24"/>
      <c r="O70" s="24"/>
      <c r="P70" s="24"/>
      <c r="Q70" s="24"/>
      <c r="R70" s="24"/>
      <c r="S70" s="24"/>
      <c r="T70" s="24"/>
      <c r="U70" s="22"/>
      <c r="V70" s="24"/>
    </row>
  </sheetData>
  <hyperlinks>
    <hyperlink ref="V21" r:id="rId1"/>
    <hyperlink ref="V22" r:id="rId2"/>
    <hyperlink ref="V23" r:id="rId3"/>
    <hyperlink ref="V24" r:id="rId4"/>
  </hyperlinks>
  <printOptions gridLines="1"/>
  <pageMargins left="0.11811023622047245" right="0.11811023622047245" top="0.15748031496062992" bottom="0.15748031496062992" header="0" footer="0"/>
  <pageSetup paperSize="9" orientation="landscape" r:id="rId5"/>
  <rowBreaks count="1" manualBreakCount="1">
    <brk id="28" max="16383" man="1"/>
  </rowBreaks>
  <colBreaks count="2" manualBreakCount="2">
    <brk id="12" max="1048575" man="1"/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abSelected="1" topLeftCell="L1" workbookViewId="0">
      <selection activeCell="V12" sqref="V12"/>
    </sheetView>
  </sheetViews>
  <sheetFormatPr baseColWidth="10" defaultRowHeight="15" x14ac:dyDescent="0.25"/>
  <cols>
    <col min="1" max="1" width="4.7109375" customWidth="1"/>
    <col min="2" max="2" width="18" style="5" customWidth="1"/>
    <col min="3" max="3" width="6.7109375" style="3" customWidth="1"/>
    <col min="4" max="4" width="5.28515625" bestFit="1" customWidth="1"/>
    <col min="5" max="5" width="5.7109375" bestFit="1" customWidth="1"/>
    <col min="6" max="6" width="13.28515625" customWidth="1"/>
    <col min="7" max="7" width="14.42578125" customWidth="1"/>
    <col min="8" max="8" width="13.28515625" customWidth="1"/>
    <col min="9" max="9" width="17.85546875" customWidth="1"/>
    <col min="10" max="10" width="21.28515625" customWidth="1"/>
    <col min="11" max="11" width="5.5703125" style="3" customWidth="1"/>
    <col min="12" max="12" width="16.7109375" customWidth="1"/>
    <col min="13" max="13" width="12" style="3" customWidth="1"/>
    <col min="14" max="14" width="13.42578125" style="3" customWidth="1"/>
    <col min="15" max="15" width="13.7109375" style="3" customWidth="1"/>
    <col min="16" max="16" width="11.85546875" style="3" customWidth="1"/>
    <col min="17" max="17" width="10.42578125" style="3" customWidth="1"/>
    <col min="18" max="18" width="19.7109375" style="3" customWidth="1"/>
    <col min="19" max="19" width="11.7109375" style="3" customWidth="1"/>
    <col min="20" max="20" width="13.28515625" style="3" customWidth="1"/>
    <col min="21" max="21" width="10.42578125" style="19" customWidth="1"/>
    <col min="22" max="22" width="38" style="3" customWidth="1"/>
  </cols>
  <sheetData>
    <row r="1" spans="1:22" s="25" customFormat="1" ht="20.25" customHeight="1" x14ac:dyDescent="0.35">
      <c r="A1" s="138"/>
      <c r="B1" s="139" t="s">
        <v>324</v>
      </c>
      <c r="C1" s="140" t="s">
        <v>999</v>
      </c>
      <c r="D1" s="138"/>
      <c r="E1" s="138"/>
      <c r="F1" s="138"/>
      <c r="G1" s="138"/>
      <c r="H1" s="138"/>
      <c r="I1" s="138"/>
      <c r="J1" s="294" t="s">
        <v>1000</v>
      </c>
      <c r="K1" s="141"/>
      <c r="L1" s="138"/>
      <c r="M1" s="142" t="s">
        <v>561</v>
      </c>
      <c r="N1" s="141"/>
      <c r="O1" s="141"/>
      <c r="P1" s="141"/>
      <c r="Q1" s="141"/>
      <c r="R1" s="141"/>
      <c r="S1" s="141"/>
      <c r="T1" s="141"/>
      <c r="U1" s="143"/>
      <c r="V1" s="141"/>
    </row>
    <row r="2" spans="1:22" s="218" customFormat="1" ht="20.25" customHeight="1" x14ac:dyDescent="0.2">
      <c r="A2" s="205" t="s">
        <v>267</v>
      </c>
      <c r="B2" s="206" t="s">
        <v>336</v>
      </c>
      <c r="C2" s="207" t="s">
        <v>328</v>
      </c>
      <c r="D2" s="208" t="s">
        <v>329</v>
      </c>
      <c r="E2" s="208" t="s">
        <v>330</v>
      </c>
      <c r="F2" s="208" t="s">
        <v>259</v>
      </c>
      <c r="G2" s="208" t="s">
        <v>260</v>
      </c>
      <c r="H2" s="209" t="s">
        <v>331</v>
      </c>
      <c r="I2" s="209" t="s">
        <v>332</v>
      </c>
      <c r="J2" s="209" t="s">
        <v>333</v>
      </c>
      <c r="K2" s="210" t="s">
        <v>334</v>
      </c>
      <c r="L2" s="211" t="s">
        <v>335</v>
      </c>
      <c r="M2" s="212"/>
      <c r="N2" s="207"/>
      <c r="O2" s="212"/>
      <c r="P2" s="213"/>
      <c r="Q2" s="207"/>
      <c r="R2" s="214" t="s">
        <v>363</v>
      </c>
      <c r="S2" s="215" t="s">
        <v>327</v>
      </c>
      <c r="T2" s="216" t="s">
        <v>326</v>
      </c>
      <c r="U2" s="217" t="s">
        <v>298</v>
      </c>
      <c r="V2" s="208" t="s">
        <v>286</v>
      </c>
    </row>
    <row r="3" spans="1:22" s="9" customFormat="1" ht="18.75" customHeight="1" x14ac:dyDescent="0.25">
      <c r="A3" s="232">
        <v>1</v>
      </c>
      <c r="B3" s="219" t="s">
        <v>1002</v>
      </c>
      <c r="C3" s="233">
        <v>2014</v>
      </c>
      <c r="D3" s="220" t="s">
        <v>0</v>
      </c>
      <c r="E3" s="220" t="s">
        <v>1003</v>
      </c>
      <c r="F3" s="219" t="s">
        <v>415</v>
      </c>
      <c r="G3" s="219" t="s">
        <v>887</v>
      </c>
      <c r="H3" s="219" t="s">
        <v>106</v>
      </c>
      <c r="I3" s="219" t="s">
        <v>208</v>
      </c>
      <c r="J3" s="219" t="s">
        <v>211</v>
      </c>
      <c r="K3" s="280">
        <v>5713</v>
      </c>
      <c r="L3" s="219" t="s">
        <v>338</v>
      </c>
      <c r="M3" s="32"/>
      <c r="N3" s="232"/>
      <c r="O3" s="232"/>
      <c r="P3" s="15"/>
      <c r="Q3" s="232"/>
      <c r="R3" s="234"/>
      <c r="S3" s="232"/>
      <c r="T3" s="32"/>
      <c r="U3" s="221" t="s">
        <v>1004</v>
      </c>
      <c r="V3" s="347" t="s">
        <v>856</v>
      </c>
    </row>
    <row r="4" spans="1:22" s="9" customFormat="1" x14ac:dyDescent="0.25">
      <c r="A4" s="32">
        <v>2</v>
      </c>
      <c r="B4" s="1" t="s">
        <v>1005</v>
      </c>
      <c r="C4" s="235">
        <v>2014</v>
      </c>
      <c r="D4" s="223" t="s">
        <v>0</v>
      </c>
      <c r="E4" s="223" t="s">
        <v>1003</v>
      </c>
      <c r="F4" s="224" t="s">
        <v>1006</v>
      </c>
      <c r="G4" s="224" t="s">
        <v>1007</v>
      </c>
      <c r="H4" s="224" t="s">
        <v>106</v>
      </c>
      <c r="I4" s="224" t="s">
        <v>208</v>
      </c>
      <c r="J4" s="224" t="s">
        <v>211</v>
      </c>
      <c r="K4" s="281">
        <v>5713</v>
      </c>
      <c r="L4" s="224" t="s">
        <v>338</v>
      </c>
      <c r="M4" s="225"/>
      <c r="N4" s="32"/>
      <c r="O4" s="32"/>
      <c r="P4" s="15"/>
      <c r="Q4" s="32"/>
      <c r="R4" s="15"/>
      <c r="S4" s="32"/>
      <c r="T4" s="32"/>
      <c r="U4" s="35" t="s">
        <v>1004</v>
      </c>
      <c r="V4" s="70" t="s">
        <v>856</v>
      </c>
    </row>
    <row r="5" spans="1:22" s="9" customFormat="1" x14ac:dyDescent="0.25">
      <c r="A5" s="32">
        <v>3</v>
      </c>
      <c r="B5" s="1" t="s">
        <v>1008</v>
      </c>
      <c r="C5" s="230">
        <v>2014</v>
      </c>
      <c r="D5" s="227" t="s">
        <v>0</v>
      </c>
      <c r="E5" s="227" t="s">
        <v>1</v>
      </c>
      <c r="F5" s="225" t="s">
        <v>272</v>
      </c>
      <c r="G5" s="225" t="s">
        <v>1009</v>
      </c>
      <c r="H5" s="225" t="s">
        <v>1010</v>
      </c>
      <c r="I5" s="225" t="s">
        <v>1011</v>
      </c>
      <c r="J5" s="225" t="s">
        <v>1012</v>
      </c>
      <c r="K5" s="282">
        <v>5257</v>
      </c>
      <c r="L5" s="225" t="s">
        <v>1013</v>
      </c>
      <c r="M5" s="32"/>
      <c r="N5" s="32"/>
      <c r="O5" s="32"/>
      <c r="P5" s="15"/>
      <c r="Q5" s="32"/>
      <c r="R5" s="15"/>
      <c r="S5" s="32"/>
      <c r="T5" s="32"/>
      <c r="U5" s="35" t="s">
        <v>1014</v>
      </c>
      <c r="V5" s="70" t="s">
        <v>1015</v>
      </c>
    </row>
    <row r="6" spans="1:22" s="56" customFormat="1" x14ac:dyDescent="0.25">
      <c r="A6" s="32">
        <v>4</v>
      </c>
      <c r="B6" s="1" t="s">
        <v>1016</v>
      </c>
      <c r="C6" s="230">
        <v>2014</v>
      </c>
      <c r="D6" s="2" t="s">
        <v>0</v>
      </c>
      <c r="E6" s="227" t="s">
        <v>1</v>
      </c>
      <c r="F6" s="1" t="s">
        <v>415</v>
      </c>
      <c r="G6" s="225" t="s">
        <v>1017</v>
      </c>
      <c r="H6" s="1" t="s">
        <v>1010</v>
      </c>
      <c r="I6" s="225" t="s">
        <v>1011</v>
      </c>
      <c r="J6" s="1" t="s">
        <v>1012</v>
      </c>
      <c r="K6" s="282">
        <v>5257</v>
      </c>
      <c r="L6" s="1" t="s">
        <v>1013</v>
      </c>
      <c r="M6" s="32"/>
      <c r="N6" s="32"/>
      <c r="O6" s="32"/>
      <c r="P6" s="15"/>
      <c r="Q6" s="32"/>
      <c r="R6" s="15"/>
      <c r="S6" s="32"/>
      <c r="T6" s="32"/>
      <c r="U6" s="35" t="s">
        <v>1014</v>
      </c>
      <c r="V6" s="70" t="s">
        <v>1015</v>
      </c>
    </row>
    <row r="7" spans="1:22" s="9" customFormat="1" x14ac:dyDescent="0.25">
      <c r="A7" s="32">
        <v>5</v>
      </c>
      <c r="B7" s="229" t="s">
        <v>1018</v>
      </c>
      <c r="C7" s="17">
        <v>2014</v>
      </c>
      <c r="D7" s="32" t="s">
        <v>0</v>
      </c>
      <c r="E7" s="8" t="s">
        <v>1003</v>
      </c>
      <c r="F7" s="229" t="s">
        <v>415</v>
      </c>
      <c r="G7" s="229" t="s">
        <v>1020</v>
      </c>
      <c r="H7" s="229" t="s">
        <v>1019</v>
      </c>
      <c r="I7" s="229" t="s">
        <v>1021</v>
      </c>
      <c r="J7" s="229" t="s">
        <v>1022</v>
      </c>
      <c r="K7" s="35" t="s">
        <v>1023</v>
      </c>
      <c r="L7" s="229" t="s">
        <v>937</v>
      </c>
      <c r="M7" s="229"/>
      <c r="N7" s="32"/>
      <c r="O7" s="228"/>
      <c r="P7" s="15"/>
      <c r="Q7" s="32"/>
      <c r="R7" s="15"/>
      <c r="S7" s="32"/>
      <c r="T7" s="32"/>
      <c r="U7" s="35" t="s">
        <v>1024</v>
      </c>
      <c r="V7" s="348" t="s">
        <v>823</v>
      </c>
    </row>
    <row r="8" spans="1:22" s="9" customFormat="1" x14ac:dyDescent="0.25">
      <c r="A8" s="32">
        <v>6</v>
      </c>
      <c r="B8" s="228" t="s">
        <v>1025</v>
      </c>
      <c r="C8" s="17">
        <v>2014</v>
      </c>
      <c r="D8" s="32" t="s">
        <v>3</v>
      </c>
      <c r="E8" s="15" t="s">
        <v>1</v>
      </c>
      <c r="F8" s="228" t="s">
        <v>1026</v>
      </c>
      <c r="G8" s="228" t="s">
        <v>149</v>
      </c>
      <c r="H8" s="229" t="s">
        <v>148</v>
      </c>
      <c r="I8" s="16" t="s">
        <v>143</v>
      </c>
      <c r="J8" s="229" t="s">
        <v>1027</v>
      </c>
      <c r="K8" s="230">
        <v>5911</v>
      </c>
      <c r="L8" s="229" t="s">
        <v>299</v>
      </c>
      <c r="M8" s="32"/>
      <c r="N8" s="32"/>
      <c r="O8" s="32"/>
      <c r="P8" s="15"/>
      <c r="Q8" s="32"/>
      <c r="R8" s="15"/>
      <c r="S8" s="32"/>
      <c r="T8" s="32"/>
      <c r="U8" s="35" t="s">
        <v>640</v>
      </c>
      <c r="V8" s="348" t="s">
        <v>641</v>
      </c>
    </row>
    <row r="9" spans="1:22" s="56" customFormat="1" ht="12.75" x14ac:dyDescent="0.2">
      <c r="A9" s="32">
        <v>7</v>
      </c>
      <c r="B9" s="228" t="s">
        <v>1028</v>
      </c>
      <c r="C9" s="17">
        <v>2014</v>
      </c>
      <c r="D9" s="32" t="s">
        <v>3</v>
      </c>
      <c r="E9" s="15" t="s">
        <v>1003</v>
      </c>
      <c r="F9" s="228" t="s">
        <v>1029</v>
      </c>
      <c r="G9" s="228" t="s">
        <v>150</v>
      </c>
      <c r="H9" s="229" t="s">
        <v>148</v>
      </c>
      <c r="I9" s="16" t="s">
        <v>143</v>
      </c>
      <c r="J9" s="229" t="s">
        <v>1027</v>
      </c>
      <c r="K9" s="230">
        <v>5911</v>
      </c>
      <c r="L9" s="229" t="s">
        <v>299</v>
      </c>
      <c r="M9" s="32"/>
      <c r="N9" s="32"/>
      <c r="O9" s="32"/>
      <c r="P9" s="15"/>
      <c r="Q9" s="32"/>
      <c r="R9" s="15"/>
      <c r="S9" s="32"/>
      <c r="T9" s="32"/>
      <c r="U9" s="35"/>
      <c r="V9" s="226"/>
    </row>
    <row r="10" spans="1:22" s="9" customFormat="1" ht="12.75" x14ac:dyDescent="0.2">
      <c r="A10" s="32">
        <v>8</v>
      </c>
      <c r="B10" s="228" t="s">
        <v>1030</v>
      </c>
      <c r="C10" s="17">
        <v>2014</v>
      </c>
      <c r="D10" s="32" t="s">
        <v>0</v>
      </c>
      <c r="E10" s="15" t="s">
        <v>1003</v>
      </c>
      <c r="F10" s="228" t="s">
        <v>272</v>
      </c>
      <c r="G10" s="228" t="s">
        <v>1031</v>
      </c>
      <c r="H10" s="229" t="s">
        <v>148</v>
      </c>
      <c r="I10" s="16" t="s">
        <v>143</v>
      </c>
      <c r="J10" s="229" t="s">
        <v>1027</v>
      </c>
      <c r="K10" s="230">
        <v>5911</v>
      </c>
      <c r="L10" s="229" t="s">
        <v>299</v>
      </c>
      <c r="M10" s="32"/>
      <c r="N10" s="32"/>
      <c r="O10" s="32"/>
      <c r="P10" s="15"/>
      <c r="Q10" s="32"/>
      <c r="R10" s="15"/>
      <c r="S10" s="32"/>
      <c r="T10" s="32"/>
      <c r="U10" s="236"/>
      <c r="V10" s="226"/>
    </row>
    <row r="11" spans="1:22" s="9" customFormat="1" ht="12.75" x14ac:dyDescent="0.2">
      <c r="A11" s="32">
        <v>9</v>
      </c>
      <c r="B11" s="228" t="s">
        <v>1032</v>
      </c>
      <c r="C11" s="17">
        <v>2014</v>
      </c>
      <c r="D11" s="32" t="s">
        <v>0</v>
      </c>
      <c r="E11" s="15" t="s">
        <v>1</v>
      </c>
      <c r="F11" s="228" t="s">
        <v>526</v>
      </c>
      <c r="G11" s="228" t="s">
        <v>1033</v>
      </c>
      <c r="H11" s="229" t="s">
        <v>148</v>
      </c>
      <c r="I11" s="16" t="s">
        <v>143</v>
      </c>
      <c r="J11" s="229" t="s">
        <v>1027</v>
      </c>
      <c r="K11" s="230">
        <v>5911</v>
      </c>
      <c r="L11" s="229" t="s">
        <v>299</v>
      </c>
      <c r="M11" s="32"/>
      <c r="N11" s="32"/>
      <c r="O11" s="32"/>
      <c r="P11" s="15"/>
      <c r="Q11" s="32"/>
      <c r="R11" s="15"/>
      <c r="S11" s="32"/>
      <c r="T11" s="32"/>
      <c r="U11" s="35"/>
      <c r="V11" s="226"/>
    </row>
    <row r="12" spans="1:22" s="9" customFormat="1" x14ac:dyDescent="0.25">
      <c r="A12" s="32">
        <v>10</v>
      </c>
      <c r="B12" s="228" t="s">
        <v>1034</v>
      </c>
      <c r="C12" s="17">
        <v>2014</v>
      </c>
      <c r="D12" s="32" t="s">
        <v>0</v>
      </c>
      <c r="E12" s="15" t="s">
        <v>1</v>
      </c>
      <c r="F12" s="228" t="s">
        <v>273</v>
      </c>
      <c r="G12" s="228" t="s">
        <v>812</v>
      </c>
      <c r="H12" s="229" t="s">
        <v>813</v>
      </c>
      <c r="I12" s="16" t="s">
        <v>814</v>
      </c>
      <c r="J12" t="s">
        <v>1035</v>
      </c>
      <c r="K12" s="230">
        <v>5911</v>
      </c>
      <c r="L12" s="229" t="s">
        <v>299</v>
      </c>
      <c r="M12" s="32"/>
      <c r="N12" s="32"/>
      <c r="O12" s="32"/>
      <c r="P12" s="15"/>
      <c r="Q12" s="32"/>
      <c r="R12" s="234"/>
      <c r="S12" s="32"/>
      <c r="T12" s="32"/>
      <c r="U12" s="350" t="s">
        <v>1036</v>
      </c>
      <c r="V12" s="70" t="s">
        <v>817</v>
      </c>
    </row>
    <row r="13" spans="1:22" s="9" customFormat="1" ht="12.75" x14ac:dyDescent="0.2">
      <c r="A13" s="32">
        <v>11</v>
      </c>
      <c r="B13" s="228"/>
      <c r="C13" s="17"/>
      <c r="D13" s="32"/>
      <c r="E13" s="15"/>
      <c r="F13" s="228"/>
      <c r="G13" s="228"/>
      <c r="H13" s="229"/>
      <c r="I13" s="16"/>
      <c r="J13" s="229"/>
      <c r="K13" s="230"/>
      <c r="L13" s="229"/>
      <c r="M13" s="32"/>
      <c r="N13" s="32"/>
      <c r="O13" s="32"/>
      <c r="P13" s="15"/>
      <c r="Q13" s="32"/>
      <c r="R13" s="15"/>
      <c r="S13" s="32"/>
      <c r="T13" s="32"/>
      <c r="U13" s="236"/>
      <c r="V13" s="226"/>
    </row>
    <row r="14" spans="1:22" s="9" customFormat="1" ht="12.75" x14ac:dyDescent="0.2">
      <c r="A14" s="32">
        <v>12</v>
      </c>
      <c r="B14" s="228"/>
      <c r="C14" s="17"/>
      <c r="D14" s="32"/>
      <c r="E14" s="15"/>
      <c r="F14" s="228"/>
      <c r="G14" s="228"/>
      <c r="H14" s="229"/>
      <c r="I14" s="16"/>
      <c r="J14" s="229"/>
      <c r="K14" s="230"/>
      <c r="L14" s="229"/>
      <c r="M14" s="32"/>
      <c r="N14" s="32"/>
      <c r="O14" s="32"/>
      <c r="P14" s="15"/>
      <c r="Q14" s="32"/>
      <c r="R14" s="15"/>
      <c r="S14" s="32"/>
      <c r="T14" s="32"/>
      <c r="U14" s="35"/>
      <c r="V14" s="226"/>
    </row>
    <row r="15" spans="1:22" s="9" customFormat="1" ht="12.75" x14ac:dyDescent="0.2">
      <c r="A15" s="32">
        <v>13</v>
      </c>
      <c r="B15" s="228"/>
      <c r="C15" s="17"/>
      <c r="D15" s="32"/>
      <c r="E15" s="15"/>
      <c r="F15" s="228"/>
      <c r="G15" s="228"/>
      <c r="H15" s="229"/>
      <c r="I15" s="16"/>
      <c r="J15" s="229"/>
      <c r="K15" s="230"/>
      <c r="L15" s="229"/>
      <c r="M15" s="32"/>
      <c r="N15" s="32"/>
      <c r="O15" s="32"/>
      <c r="P15" s="15"/>
      <c r="Q15" s="32"/>
      <c r="R15" s="234"/>
      <c r="S15" s="32"/>
      <c r="T15" s="32"/>
      <c r="U15" s="35"/>
      <c r="V15" s="226"/>
    </row>
    <row r="16" spans="1:22" s="9" customFormat="1" ht="12.75" x14ac:dyDescent="0.2">
      <c r="A16" s="32">
        <v>14</v>
      </c>
      <c r="B16" s="228"/>
      <c r="C16" s="17"/>
      <c r="D16" s="32"/>
      <c r="E16" s="15"/>
      <c r="F16" s="228"/>
      <c r="G16" s="228"/>
      <c r="H16" s="16"/>
      <c r="I16" s="229"/>
      <c r="J16" s="237"/>
      <c r="K16" s="230"/>
      <c r="L16" s="229"/>
      <c r="M16" s="32"/>
      <c r="N16" s="32"/>
      <c r="O16" s="32"/>
      <c r="P16" s="15"/>
      <c r="Q16" s="32"/>
      <c r="R16" s="15"/>
      <c r="S16" s="32"/>
      <c r="T16" s="32"/>
      <c r="U16" s="238"/>
      <c r="V16" s="226"/>
    </row>
    <row r="17" spans="1:22" s="9" customFormat="1" ht="12.75" x14ac:dyDescent="0.2">
      <c r="A17" s="32">
        <v>15</v>
      </c>
      <c r="B17" s="228"/>
      <c r="C17" s="17"/>
      <c r="D17" s="32"/>
      <c r="E17" s="15"/>
      <c r="F17" s="228"/>
      <c r="G17" s="228"/>
      <c r="H17" s="16"/>
      <c r="I17" s="229"/>
      <c r="J17" s="237"/>
      <c r="K17" s="230"/>
      <c r="L17" s="229"/>
      <c r="M17" s="32"/>
      <c r="N17" s="32"/>
      <c r="O17" s="32"/>
      <c r="P17" s="15"/>
      <c r="Q17" s="32"/>
      <c r="R17" s="15"/>
      <c r="S17" s="32"/>
      <c r="T17" s="32"/>
      <c r="U17" s="238"/>
      <c r="V17" s="226"/>
    </row>
    <row r="18" spans="1:22" s="9" customFormat="1" ht="12.75" x14ac:dyDescent="0.2">
      <c r="A18" s="32">
        <v>16</v>
      </c>
      <c r="B18" s="228"/>
      <c r="C18" s="17"/>
      <c r="D18" s="32"/>
      <c r="E18" s="15"/>
      <c r="F18" s="228"/>
      <c r="G18" s="228"/>
      <c r="H18" s="229"/>
      <c r="I18" s="16"/>
      <c r="J18" s="229"/>
      <c r="K18" s="230"/>
      <c r="L18" s="229"/>
      <c r="M18" s="32"/>
      <c r="N18" s="32"/>
      <c r="O18" s="32"/>
      <c r="P18" s="15"/>
      <c r="Q18" s="32"/>
      <c r="R18" s="15"/>
      <c r="S18" s="32"/>
      <c r="T18" s="32"/>
      <c r="U18" s="35"/>
      <c r="V18" s="226"/>
    </row>
    <row r="19" spans="1:22" s="9" customFormat="1" ht="12.75" x14ac:dyDescent="0.2">
      <c r="A19" s="32">
        <v>17</v>
      </c>
      <c r="B19" s="239"/>
      <c r="C19" s="230"/>
      <c r="D19" s="240"/>
      <c r="E19" s="15"/>
      <c r="F19" s="228"/>
      <c r="G19" s="228"/>
      <c r="H19" s="229"/>
      <c r="I19" s="16"/>
      <c r="J19" s="229"/>
      <c r="K19" s="230"/>
      <c r="L19" s="229"/>
      <c r="M19" s="32"/>
      <c r="N19" s="32"/>
      <c r="O19" s="32"/>
      <c r="P19" s="15"/>
      <c r="Q19" s="32"/>
      <c r="R19" s="15"/>
      <c r="S19" s="32"/>
      <c r="T19" s="32"/>
      <c r="U19" s="35"/>
      <c r="V19" s="226"/>
    </row>
    <row r="20" spans="1:22" s="56" customFormat="1" ht="12.75" x14ac:dyDescent="0.2">
      <c r="A20" s="32">
        <v>18</v>
      </c>
      <c r="B20" s="239"/>
      <c r="C20" s="230"/>
      <c r="D20" s="240"/>
      <c r="E20" s="15"/>
      <c r="F20" s="228"/>
      <c r="G20" s="228"/>
      <c r="H20" s="229"/>
      <c r="I20" s="16"/>
      <c r="J20" s="229"/>
      <c r="K20" s="230"/>
      <c r="L20" s="229"/>
      <c r="M20" s="32"/>
      <c r="N20" s="32"/>
      <c r="O20" s="32"/>
      <c r="P20" s="15"/>
      <c r="Q20" s="32"/>
      <c r="R20" s="15"/>
      <c r="S20" s="32"/>
      <c r="T20" s="32"/>
      <c r="U20" s="35"/>
      <c r="V20" s="226"/>
    </row>
    <row r="21" spans="1:22" s="9" customFormat="1" x14ac:dyDescent="0.25">
      <c r="A21" s="32">
        <v>19</v>
      </c>
      <c r="B21" s="239"/>
      <c r="C21" s="230"/>
      <c r="D21" s="240"/>
      <c r="E21" s="238"/>
      <c r="F21" s="228"/>
      <c r="G21" s="228"/>
      <c r="H21" s="241"/>
      <c r="I21" s="241"/>
      <c r="J21" s="229"/>
      <c r="K21" s="230"/>
      <c r="L21" s="229"/>
      <c r="M21" s="32"/>
      <c r="N21" s="32"/>
      <c r="O21" s="32"/>
      <c r="P21" s="15"/>
      <c r="Q21" s="32"/>
      <c r="R21" s="15"/>
      <c r="S21" s="32"/>
      <c r="T21" s="32"/>
      <c r="U21" s="35"/>
      <c r="V21" s="70"/>
    </row>
    <row r="22" spans="1:22" s="114" customFormat="1" ht="12.75" x14ac:dyDescent="0.2">
      <c r="A22" s="58">
        <v>20</v>
      </c>
      <c r="B22" s="340"/>
      <c r="C22" s="341"/>
      <c r="D22" s="68"/>
      <c r="E22" s="76"/>
      <c r="F22" s="338"/>
      <c r="G22" s="338"/>
      <c r="H22" s="342"/>
      <c r="I22" s="342"/>
      <c r="J22" s="337"/>
      <c r="K22" s="341"/>
      <c r="L22" s="337"/>
      <c r="M22" s="58"/>
      <c r="N22" s="58"/>
      <c r="O22" s="58"/>
      <c r="P22" s="62"/>
      <c r="Q22" s="58"/>
      <c r="R22" s="62"/>
      <c r="S22" s="58"/>
      <c r="T22" s="58"/>
      <c r="U22" s="59"/>
      <c r="V22" s="343"/>
    </row>
    <row r="23" spans="1:22" s="125" customFormat="1" x14ac:dyDescent="0.25">
      <c r="A23" s="32">
        <v>21</v>
      </c>
      <c r="B23" s="13"/>
      <c r="C23" s="230"/>
      <c r="D23" s="15"/>
      <c r="E23" s="32"/>
      <c r="F23" s="228"/>
      <c r="G23" s="228"/>
      <c r="H23" s="16"/>
      <c r="I23" s="229"/>
      <c r="J23" s="237"/>
      <c r="K23" s="230"/>
      <c r="L23" s="229"/>
      <c r="M23" s="32"/>
      <c r="N23" s="32"/>
      <c r="O23" s="32"/>
      <c r="P23" s="15"/>
      <c r="Q23" s="32"/>
      <c r="R23" s="15"/>
      <c r="S23" s="32"/>
      <c r="T23" s="32"/>
      <c r="U23" s="35"/>
      <c r="V23" s="70"/>
    </row>
    <row r="24" spans="1:22" s="125" customFormat="1" x14ac:dyDescent="0.25">
      <c r="A24" s="32">
        <v>22</v>
      </c>
      <c r="B24" s="13"/>
      <c r="C24" s="230"/>
      <c r="D24" s="15"/>
      <c r="E24" s="32"/>
      <c r="F24" s="228"/>
      <c r="G24" s="228"/>
      <c r="H24" s="16"/>
      <c r="I24" s="229"/>
      <c r="J24" s="237"/>
      <c r="K24" s="230"/>
      <c r="L24" s="229"/>
      <c r="M24" s="32"/>
      <c r="N24" s="32"/>
      <c r="O24" s="32"/>
      <c r="P24" s="15"/>
      <c r="Q24" s="32"/>
      <c r="R24" s="15"/>
      <c r="S24" s="32"/>
      <c r="T24" s="32"/>
      <c r="U24" s="35"/>
      <c r="V24" s="70"/>
    </row>
    <row r="25" spans="1:22" s="125" customFormat="1" ht="12.75" x14ac:dyDescent="0.2">
      <c r="A25" s="32">
        <v>23</v>
      </c>
      <c r="B25" s="13"/>
      <c r="C25" s="230"/>
      <c r="D25" s="15"/>
      <c r="E25" s="32"/>
      <c r="F25" s="228"/>
      <c r="G25" s="228"/>
      <c r="H25" s="16"/>
      <c r="I25" s="229"/>
      <c r="J25" s="237"/>
      <c r="K25" s="230"/>
      <c r="L25" s="229"/>
      <c r="M25" s="32"/>
      <c r="N25" s="32"/>
      <c r="O25" s="32"/>
      <c r="P25" s="15"/>
      <c r="Q25" s="32"/>
      <c r="R25" s="15"/>
      <c r="S25" s="32"/>
      <c r="T25" s="32"/>
      <c r="U25" s="32"/>
      <c r="V25" s="226"/>
    </row>
    <row r="26" spans="1:22" s="125" customFormat="1" ht="12.75" x14ac:dyDescent="0.2">
      <c r="A26" s="32">
        <v>24</v>
      </c>
      <c r="B26" s="13"/>
      <c r="C26" s="230"/>
      <c r="D26" s="15"/>
      <c r="E26" s="32"/>
      <c r="F26" s="228"/>
      <c r="G26" s="228"/>
      <c r="H26" s="16"/>
      <c r="I26" s="229"/>
      <c r="J26" s="237"/>
      <c r="K26" s="230"/>
      <c r="L26" s="229"/>
      <c r="M26" s="32"/>
      <c r="N26" s="32"/>
      <c r="O26" s="32"/>
      <c r="P26" s="15"/>
      <c r="Q26" s="32"/>
      <c r="R26" s="15"/>
      <c r="S26" s="32"/>
      <c r="T26" s="32"/>
      <c r="U26" s="32"/>
      <c r="V26" s="226"/>
    </row>
    <row r="27" spans="1:22" s="23" customFormat="1" ht="12.75" x14ac:dyDescent="0.2">
      <c r="A27" s="242">
        <v>25</v>
      </c>
      <c r="B27" s="243"/>
      <c r="C27" s="244"/>
      <c r="D27" s="242"/>
      <c r="E27" s="245"/>
      <c r="F27" s="243"/>
      <c r="G27" s="243"/>
      <c r="H27" s="246"/>
      <c r="I27" s="247"/>
      <c r="J27" s="246"/>
      <c r="K27" s="244"/>
      <c r="L27" s="246"/>
      <c r="M27" s="32"/>
      <c r="N27" s="8"/>
      <c r="O27" s="32"/>
      <c r="P27" s="32"/>
      <c r="Q27" s="8"/>
      <c r="R27" s="32"/>
      <c r="S27" s="8"/>
      <c r="T27" s="32"/>
      <c r="U27" s="35"/>
      <c r="V27" s="226"/>
    </row>
    <row r="28" spans="1:22" s="20" customFormat="1" ht="12.75" x14ac:dyDescent="0.2">
      <c r="A28" s="43"/>
      <c r="B28" s="41"/>
      <c r="C28" s="40"/>
      <c r="D28" s="43"/>
      <c r="E28" s="43"/>
      <c r="F28" s="43"/>
      <c r="G28" s="43"/>
      <c r="H28" s="43"/>
      <c r="I28" s="43"/>
      <c r="J28" s="43"/>
      <c r="K28" s="40"/>
      <c r="L28" s="43"/>
      <c r="M28" s="49">
        <v>9</v>
      </c>
      <c r="N28" s="49">
        <v>13</v>
      </c>
      <c r="O28" s="49">
        <v>13</v>
      </c>
      <c r="P28" s="49">
        <v>0</v>
      </c>
      <c r="Q28" s="49">
        <v>0</v>
      </c>
      <c r="R28" s="49"/>
      <c r="S28" s="50"/>
      <c r="T28" s="50"/>
      <c r="U28" s="51"/>
      <c r="V28" s="50"/>
    </row>
    <row r="29" spans="1:22" s="20" customFormat="1" ht="12.75" x14ac:dyDescent="0.2">
      <c r="A29" s="43"/>
      <c r="B29" s="41"/>
      <c r="C29" s="40"/>
      <c r="D29" s="43"/>
      <c r="E29" s="43"/>
      <c r="F29" s="43"/>
      <c r="G29" s="43"/>
      <c r="H29" s="43" t="s">
        <v>373</v>
      </c>
      <c r="I29" s="43"/>
      <c r="J29" s="43"/>
      <c r="K29" s="40"/>
      <c r="L29" s="43"/>
      <c r="M29" s="24"/>
      <c r="N29" s="24"/>
      <c r="O29" s="24"/>
      <c r="P29" s="24"/>
      <c r="Q29" s="24"/>
      <c r="R29" s="48"/>
      <c r="T29" s="24"/>
      <c r="U29" s="22"/>
      <c r="V29" s="24"/>
    </row>
    <row r="30" spans="1:22" s="20" customFormat="1" ht="11.25" customHeight="1" x14ac:dyDescent="0.2">
      <c r="B30" s="21"/>
      <c r="C30" s="24"/>
      <c r="H30" s="20" t="s">
        <v>373</v>
      </c>
      <c r="K30" s="24"/>
      <c r="L30" s="20" t="s">
        <v>373</v>
      </c>
      <c r="M30" s="24"/>
      <c r="N30" s="24"/>
      <c r="O30" s="24"/>
      <c r="P30" s="24"/>
      <c r="Q30" s="24"/>
      <c r="R30" s="24"/>
      <c r="S30" s="24"/>
      <c r="T30" s="24"/>
      <c r="U30" s="22"/>
      <c r="V30" s="24"/>
    </row>
    <row r="31" spans="1:22" s="20" customFormat="1" ht="12.75" x14ac:dyDescent="0.2">
      <c r="B31" s="21"/>
      <c r="C31" s="24"/>
      <c r="H31" s="20" t="s">
        <v>373</v>
      </c>
      <c r="J31" s="24"/>
      <c r="K31" s="24"/>
      <c r="L31" s="24" t="s">
        <v>373</v>
      </c>
      <c r="M31" s="24"/>
      <c r="N31" s="24"/>
      <c r="O31" s="40"/>
      <c r="P31" s="40"/>
      <c r="Q31" s="24"/>
      <c r="R31" s="24"/>
      <c r="S31" s="24"/>
      <c r="T31" s="22"/>
      <c r="U31" s="24"/>
      <c r="V31" s="24"/>
    </row>
    <row r="32" spans="1:22" s="20" customFormat="1" ht="12.75" x14ac:dyDescent="0.2">
      <c r="B32" s="21"/>
      <c r="C32" s="24"/>
      <c r="K32" s="24"/>
      <c r="M32" s="24"/>
      <c r="N32" s="24"/>
      <c r="O32" s="40"/>
      <c r="P32" s="40"/>
      <c r="Q32" s="24"/>
      <c r="R32" s="24"/>
      <c r="S32" s="24"/>
      <c r="T32" s="24"/>
      <c r="U32" s="22"/>
      <c r="V32" s="24"/>
    </row>
    <row r="33" spans="2:22" s="20" customFormat="1" x14ac:dyDescent="0.25">
      <c r="B33" s="21"/>
      <c r="C33" s="24"/>
      <c r="K33" s="24"/>
      <c r="M33" s="24"/>
      <c r="N33" s="24"/>
      <c r="O33" s="279"/>
      <c r="P33" s="279"/>
      <c r="Q33" s="24"/>
      <c r="R33" s="24"/>
      <c r="S33" s="105"/>
      <c r="T33" s="24"/>
      <c r="U33" s="22"/>
      <c r="V33" s="24"/>
    </row>
    <row r="34" spans="2:22" s="20" customFormat="1" ht="12.75" x14ac:dyDescent="0.2">
      <c r="B34" s="21"/>
      <c r="C34" s="24"/>
      <c r="K34" s="24"/>
      <c r="M34" s="24"/>
      <c r="N34" s="24"/>
      <c r="O34" s="40"/>
      <c r="P34" s="40"/>
      <c r="Q34" s="24"/>
      <c r="R34" s="24"/>
      <c r="S34" s="24"/>
      <c r="T34" s="24"/>
      <c r="U34" s="22"/>
      <c r="V34" s="24"/>
    </row>
    <row r="35" spans="2:22" s="20" customFormat="1" ht="12.75" x14ac:dyDescent="0.2">
      <c r="B35" s="21"/>
      <c r="C35" s="24"/>
      <c r="K35" s="24"/>
      <c r="M35" s="24"/>
      <c r="N35" s="24"/>
      <c r="O35" s="24"/>
      <c r="P35" s="24"/>
      <c r="Q35" s="24"/>
      <c r="R35" s="24"/>
      <c r="S35" s="24"/>
      <c r="T35" s="24"/>
      <c r="U35" s="22"/>
      <c r="V35" s="24"/>
    </row>
    <row r="36" spans="2:22" s="20" customFormat="1" ht="12.75" x14ac:dyDescent="0.2">
      <c r="B36" s="21"/>
      <c r="C36" s="24"/>
      <c r="K36" s="24"/>
      <c r="M36" s="24"/>
      <c r="N36" s="24"/>
      <c r="O36" s="24"/>
      <c r="P36" s="24"/>
      <c r="Q36" s="39"/>
      <c r="R36" s="39"/>
      <c r="S36" s="39"/>
      <c r="T36" s="39"/>
      <c r="U36" s="22"/>
      <c r="V36" s="24"/>
    </row>
    <row r="37" spans="2:22" s="20" customFormat="1" ht="12.75" x14ac:dyDescent="0.2">
      <c r="B37" s="21"/>
      <c r="C37" s="24"/>
      <c r="K37" s="24"/>
      <c r="M37" s="24"/>
      <c r="N37" s="24"/>
      <c r="O37" s="24"/>
      <c r="P37" s="24"/>
      <c r="Q37" s="24"/>
      <c r="R37" s="24"/>
      <c r="S37" s="24"/>
      <c r="T37" s="24"/>
      <c r="U37" s="22"/>
      <c r="V37" s="24"/>
    </row>
    <row r="38" spans="2:22" s="20" customFormat="1" ht="12.75" x14ac:dyDescent="0.2">
      <c r="B38" s="21"/>
      <c r="C38" s="24"/>
      <c r="K38" s="24"/>
      <c r="M38" s="24"/>
      <c r="N38" s="24"/>
      <c r="O38" s="24"/>
      <c r="P38" s="24"/>
      <c r="Q38" s="24"/>
      <c r="R38" s="24"/>
      <c r="S38" s="24"/>
      <c r="T38" s="24"/>
      <c r="U38" s="22"/>
      <c r="V38" s="24"/>
    </row>
    <row r="39" spans="2:22" s="20" customFormat="1" ht="12.75" x14ac:dyDescent="0.2">
      <c r="B39" s="21"/>
      <c r="C39" s="24"/>
      <c r="K39" s="24"/>
      <c r="M39" s="24"/>
      <c r="N39" s="24"/>
      <c r="O39" s="24"/>
      <c r="P39" s="24"/>
      <c r="Q39" s="24"/>
      <c r="R39" s="24"/>
      <c r="S39" s="24"/>
      <c r="T39" s="24"/>
      <c r="U39" s="22"/>
      <c r="V39" s="24"/>
    </row>
    <row r="40" spans="2:22" s="20" customFormat="1" ht="12.75" x14ac:dyDescent="0.2">
      <c r="B40" s="21"/>
      <c r="C40" s="24"/>
      <c r="K40" s="24"/>
      <c r="M40" s="24"/>
      <c r="N40" s="24"/>
      <c r="O40" s="24"/>
      <c r="P40" s="24"/>
      <c r="Q40" s="24"/>
      <c r="R40" s="24"/>
      <c r="S40" s="24"/>
      <c r="T40" s="24"/>
      <c r="U40" s="22"/>
      <c r="V40" s="24"/>
    </row>
    <row r="41" spans="2:22" s="20" customFormat="1" ht="12.75" x14ac:dyDescent="0.2">
      <c r="B41" s="21"/>
      <c r="C41" s="24"/>
      <c r="K41" s="24"/>
      <c r="M41" s="24"/>
      <c r="N41" s="24"/>
      <c r="O41" s="24"/>
      <c r="P41" s="24"/>
      <c r="Q41" s="24"/>
      <c r="R41" s="24"/>
      <c r="S41" s="24"/>
      <c r="T41" s="24"/>
      <c r="U41" s="22"/>
      <c r="V41" s="24"/>
    </row>
    <row r="42" spans="2:22" s="20" customFormat="1" ht="12.75" x14ac:dyDescent="0.2">
      <c r="B42" s="21"/>
      <c r="C42" s="24"/>
      <c r="K42" s="24"/>
      <c r="M42" s="24"/>
      <c r="N42" s="24"/>
      <c r="O42" s="24"/>
      <c r="P42" s="24"/>
      <c r="Q42" s="24"/>
      <c r="R42" s="24"/>
      <c r="S42" s="24"/>
      <c r="T42" s="24"/>
      <c r="U42" s="22"/>
      <c r="V42" s="24"/>
    </row>
    <row r="43" spans="2:22" s="20" customFormat="1" ht="12.75" x14ac:dyDescent="0.2">
      <c r="B43" s="21"/>
      <c r="C43" s="24"/>
      <c r="K43" s="24"/>
      <c r="M43" s="24"/>
      <c r="N43" s="24"/>
      <c r="O43" s="24"/>
      <c r="P43" s="24"/>
      <c r="Q43" s="24"/>
      <c r="R43" s="24"/>
      <c r="S43" s="24"/>
      <c r="T43" s="24"/>
      <c r="U43" s="22"/>
      <c r="V43" s="24"/>
    </row>
    <row r="44" spans="2:22" s="20" customFormat="1" ht="12.75" x14ac:dyDescent="0.2">
      <c r="B44" s="21"/>
      <c r="C44" s="24"/>
      <c r="K44" s="24"/>
      <c r="M44" s="24"/>
      <c r="N44" s="24"/>
      <c r="O44" s="24"/>
      <c r="P44" s="24"/>
      <c r="Q44" s="24"/>
      <c r="R44" s="24"/>
      <c r="S44" s="24"/>
      <c r="T44" s="24"/>
      <c r="U44" s="22"/>
      <c r="V44" s="24"/>
    </row>
    <row r="45" spans="2:22" s="20" customFormat="1" ht="12.75" x14ac:dyDescent="0.2">
      <c r="B45" s="21"/>
      <c r="C45" s="24"/>
      <c r="K45" s="24"/>
      <c r="M45" s="24"/>
      <c r="N45" s="24"/>
      <c r="O45" s="24"/>
      <c r="P45" s="24"/>
      <c r="Q45" s="24"/>
      <c r="R45" s="24"/>
      <c r="S45" s="24"/>
      <c r="T45" s="24"/>
      <c r="U45" s="22"/>
      <c r="V45" s="24"/>
    </row>
    <row r="46" spans="2:22" s="20" customFormat="1" ht="12.75" x14ac:dyDescent="0.2">
      <c r="B46" s="21"/>
      <c r="C46" s="24"/>
      <c r="K46" s="24"/>
      <c r="M46" s="24"/>
      <c r="N46" s="24"/>
      <c r="O46" s="24"/>
      <c r="P46" s="24"/>
      <c r="Q46" s="24"/>
      <c r="R46" s="24"/>
      <c r="S46" s="24"/>
      <c r="T46" s="24"/>
      <c r="U46" s="22"/>
      <c r="V46" s="24"/>
    </row>
    <row r="47" spans="2:22" s="20" customFormat="1" ht="12.75" x14ac:dyDescent="0.2">
      <c r="B47" s="21"/>
      <c r="C47" s="24"/>
      <c r="K47" s="24"/>
      <c r="M47" s="24"/>
      <c r="N47" s="24"/>
      <c r="O47" s="24"/>
      <c r="P47" s="24"/>
      <c r="Q47" s="24"/>
      <c r="R47" s="24"/>
      <c r="S47" s="24"/>
      <c r="T47" s="24"/>
      <c r="U47" s="22"/>
      <c r="V47" s="24"/>
    </row>
    <row r="48" spans="2:22" s="20" customFormat="1" ht="12.75" x14ac:dyDescent="0.2">
      <c r="B48" s="21"/>
      <c r="C48" s="24"/>
      <c r="K48" s="24"/>
      <c r="M48" s="24"/>
      <c r="N48" s="24"/>
      <c r="O48" s="24"/>
      <c r="P48" s="24"/>
      <c r="Q48" s="24"/>
      <c r="R48" s="24"/>
      <c r="S48" s="24"/>
      <c r="T48" s="24"/>
      <c r="U48" s="22"/>
      <c r="V48" s="24"/>
    </row>
    <row r="49" spans="2:22" s="20" customFormat="1" ht="12.75" x14ac:dyDescent="0.2">
      <c r="B49" s="21"/>
      <c r="C49" s="24"/>
      <c r="K49" s="24"/>
      <c r="M49" s="24"/>
      <c r="N49" s="24"/>
      <c r="O49" s="24"/>
      <c r="P49" s="24"/>
      <c r="Q49" s="24"/>
      <c r="R49" s="24"/>
      <c r="S49" s="24"/>
      <c r="T49" s="24"/>
      <c r="U49" s="22"/>
      <c r="V49" s="24"/>
    </row>
    <row r="50" spans="2:22" s="20" customFormat="1" ht="12.75" x14ac:dyDescent="0.2">
      <c r="B50" s="21"/>
      <c r="C50" s="24"/>
      <c r="K50" s="24"/>
      <c r="M50" s="24"/>
      <c r="N50" s="24"/>
      <c r="O50" s="24"/>
      <c r="P50" s="24"/>
      <c r="Q50" s="24"/>
      <c r="R50" s="24"/>
      <c r="S50" s="24"/>
      <c r="T50" s="24"/>
      <c r="U50" s="22"/>
      <c r="V50" s="24"/>
    </row>
    <row r="51" spans="2:22" s="20" customFormat="1" ht="12.75" x14ac:dyDescent="0.2">
      <c r="B51" s="21"/>
      <c r="C51" s="24"/>
      <c r="K51" s="24"/>
      <c r="M51" s="24"/>
      <c r="N51" s="24"/>
      <c r="O51" s="24"/>
      <c r="P51" s="24"/>
      <c r="Q51" s="24"/>
      <c r="R51" s="24"/>
      <c r="S51" s="24"/>
      <c r="T51" s="24"/>
      <c r="U51" s="22"/>
      <c r="V51" s="24"/>
    </row>
    <row r="52" spans="2:22" s="20" customFormat="1" ht="12.75" x14ac:dyDescent="0.2">
      <c r="B52" s="21"/>
      <c r="C52" s="24"/>
      <c r="K52" s="24"/>
      <c r="M52" s="24"/>
      <c r="N52" s="24"/>
      <c r="O52" s="24"/>
      <c r="P52" s="24"/>
      <c r="Q52" s="24"/>
      <c r="R52" s="24"/>
      <c r="S52" s="24"/>
      <c r="T52" s="24"/>
      <c r="U52" s="22"/>
      <c r="V52" s="24"/>
    </row>
    <row r="53" spans="2:22" s="20" customFormat="1" ht="12.75" x14ac:dyDescent="0.2">
      <c r="B53" s="21"/>
      <c r="C53" s="24"/>
      <c r="K53" s="24"/>
      <c r="M53" s="24"/>
      <c r="N53" s="24"/>
      <c r="O53" s="24"/>
      <c r="P53" s="24"/>
      <c r="Q53" s="24"/>
      <c r="R53" s="24"/>
      <c r="S53" s="24"/>
      <c r="T53" s="24"/>
      <c r="U53" s="22"/>
      <c r="V53" s="24"/>
    </row>
    <row r="54" spans="2:22" s="20" customFormat="1" ht="12.75" x14ac:dyDescent="0.2">
      <c r="B54" s="21"/>
      <c r="C54" s="24"/>
      <c r="K54" s="24"/>
      <c r="M54" s="24"/>
      <c r="N54" s="24"/>
      <c r="O54" s="24"/>
      <c r="P54" s="24"/>
      <c r="Q54" s="24"/>
      <c r="R54" s="24"/>
      <c r="S54" s="24"/>
      <c r="T54" s="24"/>
      <c r="U54" s="22"/>
      <c r="V54" s="24"/>
    </row>
    <row r="55" spans="2:22" s="20" customFormat="1" ht="12.75" x14ac:dyDescent="0.2">
      <c r="B55" s="21"/>
      <c r="C55" s="24"/>
      <c r="K55" s="24"/>
      <c r="M55" s="24"/>
      <c r="N55" s="24"/>
      <c r="O55" s="24"/>
      <c r="P55" s="24"/>
      <c r="Q55" s="24"/>
      <c r="R55" s="24"/>
      <c r="S55" s="24"/>
      <c r="T55" s="24"/>
      <c r="U55" s="22"/>
      <c r="V55" s="24"/>
    </row>
    <row r="56" spans="2:22" s="20" customFormat="1" ht="12.75" x14ac:dyDescent="0.2">
      <c r="B56" s="21"/>
      <c r="C56" s="24"/>
      <c r="K56" s="24"/>
      <c r="M56" s="24"/>
      <c r="N56" s="24"/>
      <c r="O56" s="24"/>
      <c r="P56" s="24"/>
      <c r="Q56" s="24"/>
      <c r="R56" s="24"/>
      <c r="S56" s="24"/>
      <c r="T56" s="24"/>
      <c r="U56" s="22"/>
      <c r="V56" s="24"/>
    </row>
    <row r="57" spans="2:22" s="20" customFormat="1" ht="12.75" x14ac:dyDescent="0.2">
      <c r="B57" s="21"/>
      <c r="C57" s="24"/>
      <c r="K57" s="24"/>
      <c r="M57" s="24"/>
      <c r="N57" s="24"/>
      <c r="O57" s="24"/>
      <c r="P57" s="24"/>
      <c r="Q57" s="24"/>
      <c r="R57" s="24"/>
      <c r="S57" s="24"/>
      <c r="T57" s="24"/>
      <c r="U57" s="22"/>
      <c r="V57" s="24"/>
    </row>
    <row r="58" spans="2:22" s="20" customFormat="1" ht="12.75" x14ac:dyDescent="0.2">
      <c r="B58" s="21"/>
      <c r="C58" s="24"/>
      <c r="K58" s="24"/>
      <c r="M58" s="24"/>
      <c r="N58" s="24"/>
      <c r="O58" s="24"/>
      <c r="P58" s="24"/>
      <c r="Q58" s="24"/>
      <c r="R58" s="24"/>
      <c r="S58" s="24"/>
      <c r="T58" s="24"/>
      <c r="U58" s="22"/>
      <c r="V58" s="24"/>
    </row>
    <row r="59" spans="2:22" s="20" customFormat="1" ht="12.75" x14ac:dyDescent="0.2">
      <c r="B59" s="21"/>
      <c r="C59" s="24"/>
      <c r="K59" s="24"/>
      <c r="M59" s="24"/>
      <c r="N59" s="24"/>
      <c r="O59" s="24"/>
      <c r="P59" s="24"/>
      <c r="Q59" s="24"/>
      <c r="R59" s="24"/>
      <c r="S59" s="24"/>
      <c r="T59" s="24"/>
      <c r="U59" s="22"/>
      <c r="V59" s="24"/>
    </row>
    <row r="60" spans="2:22" s="20" customFormat="1" ht="12.75" x14ac:dyDescent="0.2">
      <c r="B60" s="21"/>
      <c r="C60" s="24"/>
      <c r="K60" s="24"/>
      <c r="M60" s="24"/>
      <c r="N60" s="24"/>
      <c r="O60" s="24"/>
      <c r="P60" s="24"/>
      <c r="Q60" s="24"/>
      <c r="R60" s="24"/>
      <c r="S60" s="24"/>
      <c r="T60" s="24"/>
      <c r="U60" s="22"/>
      <c r="V60" s="24"/>
    </row>
    <row r="61" spans="2:22" s="20" customFormat="1" ht="12.75" x14ac:dyDescent="0.2">
      <c r="B61" s="21"/>
      <c r="C61" s="24"/>
      <c r="K61" s="24"/>
      <c r="M61" s="24"/>
      <c r="N61" s="24"/>
      <c r="O61" s="24"/>
      <c r="P61" s="24"/>
      <c r="Q61" s="24"/>
      <c r="R61" s="24"/>
      <c r="S61" s="24"/>
      <c r="T61" s="24"/>
      <c r="U61" s="22"/>
      <c r="V61" s="24"/>
    </row>
    <row r="62" spans="2:22" s="20" customFormat="1" ht="12.75" x14ac:dyDescent="0.2">
      <c r="B62" s="21"/>
      <c r="C62" s="24"/>
      <c r="K62" s="24"/>
      <c r="M62" s="24"/>
      <c r="N62" s="24"/>
      <c r="O62" s="24"/>
      <c r="P62" s="24"/>
      <c r="Q62" s="24"/>
      <c r="R62" s="24"/>
      <c r="S62" s="24"/>
      <c r="T62" s="24"/>
      <c r="U62" s="22"/>
      <c r="V62" s="24"/>
    </row>
    <row r="63" spans="2:22" s="20" customFormat="1" ht="12.75" x14ac:dyDescent="0.2">
      <c r="B63" s="21"/>
      <c r="C63" s="24"/>
      <c r="K63" s="24"/>
      <c r="M63" s="24"/>
      <c r="N63" s="24"/>
      <c r="O63" s="24"/>
      <c r="P63" s="24"/>
      <c r="Q63" s="24"/>
      <c r="R63" s="24"/>
      <c r="S63" s="24"/>
      <c r="T63" s="24"/>
      <c r="U63" s="22"/>
      <c r="V63" s="24"/>
    </row>
    <row r="64" spans="2:22" s="20" customFormat="1" ht="12.75" x14ac:dyDescent="0.2">
      <c r="B64" s="21"/>
      <c r="C64" s="24"/>
      <c r="K64" s="24"/>
      <c r="M64" s="24"/>
      <c r="N64" s="24"/>
      <c r="O64" s="24"/>
      <c r="P64" s="24"/>
      <c r="Q64" s="24"/>
      <c r="R64" s="24"/>
      <c r="S64" s="24"/>
      <c r="T64" s="24"/>
      <c r="U64" s="22"/>
      <c r="V64" s="24"/>
    </row>
    <row r="65" spans="2:22" s="20" customFormat="1" ht="12.75" x14ac:dyDescent="0.2">
      <c r="B65" s="21"/>
      <c r="C65" s="24"/>
      <c r="K65" s="24"/>
      <c r="M65" s="24"/>
      <c r="N65" s="24"/>
      <c r="O65" s="24"/>
      <c r="P65" s="24"/>
      <c r="Q65" s="24"/>
      <c r="R65" s="24"/>
      <c r="S65" s="24"/>
      <c r="T65" s="24"/>
      <c r="U65" s="22"/>
      <c r="V65" s="24"/>
    </row>
    <row r="66" spans="2:22" s="20" customFormat="1" ht="12.75" x14ac:dyDescent="0.2">
      <c r="B66" s="21"/>
      <c r="C66" s="24"/>
      <c r="K66" s="24"/>
      <c r="M66" s="24"/>
      <c r="N66" s="24"/>
      <c r="O66" s="24"/>
      <c r="P66" s="24"/>
      <c r="Q66" s="24"/>
      <c r="R66" s="24"/>
      <c r="S66" s="24"/>
      <c r="T66" s="24"/>
      <c r="U66" s="22"/>
      <c r="V66" s="24"/>
    </row>
    <row r="67" spans="2:22" s="20" customFormat="1" ht="12.75" x14ac:dyDescent="0.2">
      <c r="B67" s="21"/>
      <c r="C67" s="24"/>
      <c r="K67" s="24"/>
      <c r="M67" s="24"/>
      <c r="N67" s="24"/>
      <c r="O67" s="24"/>
      <c r="P67" s="24"/>
      <c r="Q67" s="24"/>
      <c r="R67" s="24"/>
      <c r="S67" s="24"/>
      <c r="T67" s="24"/>
      <c r="U67" s="22"/>
      <c r="V67" s="24"/>
    </row>
    <row r="68" spans="2:22" s="20" customFormat="1" ht="12.75" x14ac:dyDescent="0.2">
      <c r="B68" s="21"/>
      <c r="C68" s="24"/>
      <c r="K68" s="24"/>
      <c r="M68" s="24"/>
      <c r="N68" s="24"/>
      <c r="O68" s="24"/>
      <c r="P68" s="24"/>
      <c r="Q68" s="24"/>
      <c r="R68" s="24"/>
      <c r="S68" s="24"/>
      <c r="T68" s="24"/>
      <c r="U68" s="22"/>
      <c r="V68" s="24"/>
    </row>
    <row r="69" spans="2:22" s="20" customFormat="1" ht="12.75" x14ac:dyDescent="0.2">
      <c r="B69" s="21"/>
      <c r="C69" s="24"/>
      <c r="K69" s="24"/>
      <c r="M69" s="24"/>
      <c r="N69" s="24"/>
      <c r="O69" s="24"/>
      <c r="P69" s="24"/>
      <c r="Q69" s="24"/>
      <c r="R69" s="24"/>
      <c r="S69" s="24"/>
      <c r="T69" s="24"/>
      <c r="U69" s="22"/>
      <c r="V69" s="24"/>
    </row>
    <row r="70" spans="2:22" s="20" customFormat="1" ht="12.75" x14ac:dyDescent="0.2">
      <c r="B70" s="21"/>
      <c r="C70" s="24"/>
      <c r="K70" s="24"/>
      <c r="M70" s="24"/>
      <c r="N70" s="24"/>
      <c r="O70" s="24"/>
      <c r="P70" s="24"/>
      <c r="Q70" s="24"/>
      <c r="R70" s="24"/>
      <c r="S70" s="24"/>
      <c r="T70" s="24"/>
      <c r="U70" s="22"/>
      <c r="V70" s="24"/>
    </row>
  </sheetData>
  <hyperlinks>
    <hyperlink ref="V3" r:id="rId1"/>
    <hyperlink ref="V4" r:id="rId2"/>
    <hyperlink ref="V5" r:id="rId3"/>
    <hyperlink ref="V6" r:id="rId4"/>
    <hyperlink ref="V7" r:id="rId5"/>
    <hyperlink ref="V8" r:id="rId6"/>
    <hyperlink ref="V12" r:id="rId7"/>
  </hyperlink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8</vt:i4>
      </vt:variant>
    </vt:vector>
  </HeadingPairs>
  <TitlesOfParts>
    <vt:vector size="13" baseType="lpstr">
      <vt:lpstr>Født 2010</vt:lpstr>
      <vt:lpstr>Født 2011</vt:lpstr>
      <vt:lpstr>Født 2012</vt:lpstr>
      <vt:lpstr>Født 2013</vt:lpstr>
      <vt:lpstr>Født 2014</vt:lpstr>
      <vt:lpstr>'Født 2010'!Utskriftsområde</vt:lpstr>
      <vt:lpstr>'Født 2011'!Utskriftsområde</vt:lpstr>
      <vt:lpstr>'Født 2012'!Utskriftsområde</vt:lpstr>
      <vt:lpstr>'Født 2013'!Utskriftsområde</vt:lpstr>
      <vt:lpstr>'Født 2010'!Utskriftstitler</vt:lpstr>
      <vt:lpstr>'Født 2011'!Utskriftstitler</vt:lpstr>
      <vt:lpstr>'Født 2012'!Utskriftstitler</vt:lpstr>
      <vt:lpstr>'Født 2013'!Utskriftstitler</vt:lpstr>
    </vt:vector>
  </TitlesOfParts>
  <Company>Norsk Rikstoto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dnt-knutd</dc:creator>
  <cp:lastModifiedBy>Richard Ekhaugen</cp:lastModifiedBy>
  <cp:lastPrinted>2014-09-16T10:32:59Z</cp:lastPrinted>
  <dcterms:created xsi:type="dcterms:W3CDTF">2011-05-18T06:17:43Z</dcterms:created>
  <dcterms:modified xsi:type="dcterms:W3CDTF">2015-02-19T07:54:21Z</dcterms:modified>
</cp:coreProperties>
</file>