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9375" windowHeight="4965" tabRatio="704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  <sheet name="Sammendrag" sheetId="13" r:id="rId13"/>
  </sheets>
  <definedNames>
    <definedName name="_xlnm.Print_Area" localSheetId="12">Sammendrag!$A$2:$P$32</definedName>
  </definedNames>
  <calcPr calcId="125725"/>
</workbook>
</file>

<file path=xl/calcChain.xml><?xml version="1.0" encoding="utf-8"?>
<calcChain xmlns="http://schemas.openxmlformats.org/spreadsheetml/2006/main">
  <c r="H18" i="13"/>
  <c r="N39" i="9"/>
  <c r="M25" i="13"/>
  <c r="K25"/>
  <c r="J25"/>
  <c r="I25"/>
  <c r="G25"/>
  <c r="F25"/>
  <c r="E25"/>
  <c r="C25"/>
  <c r="B25"/>
  <c r="G23"/>
  <c r="C23"/>
  <c r="G22"/>
  <c r="C22"/>
  <c r="G21"/>
  <c r="C21"/>
  <c r="G20"/>
  <c r="C20"/>
  <c r="G19"/>
  <c r="C19"/>
  <c r="G18"/>
  <c r="C18"/>
  <c r="G17"/>
  <c r="C17"/>
  <c r="G16"/>
  <c r="C16"/>
  <c r="M13"/>
  <c r="L13"/>
  <c r="H13"/>
  <c r="G13"/>
  <c r="D13"/>
  <c r="C13"/>
  <c r="M11"/>
  <c r="L11"/>
  <c r="K11"/>
  <c r="J11"/>
  <c r="I11"/>
  <c r="H11"/>
  <c r="G11"/>
  <c r="F11"/>
  <c r="E11"/>
  <c r="D11"/>
  <c r="C11"/>
  <c r="B11"/>
  <c r="M8"/>
  <c r="L8"/>
  <c r="K8"/>
  <c r="J8"/>
  <c r="I8"/>
  <c r="H8"/>
  <c r="G8"/>
  <c r="F8"/>
  <c r="E8"/>
  <c r="D8"/>
  <c r="C8"/>
  <c r="B8"/>
  <c r="M6"/>
  <c r="L6"/>
  <c r="K6"/>
  <c r="J6"/>
  <c r="I6"/>
  <c r="H6"/>
  <c r="G6"/>
  <c r="F6"/>
  <c r="E6"/>
  <c r="D6"/>
  <c r="C6"/>
  <c r="B6"/>
  <c r="M4"/>
  <c r="L4"/>
  <c r="K4"/>
  <c r="J4"/>
  <c r="I4"/>
  <c r="H4"/>
  <c r="G4"/>
  <c r="F4"/>
  <c r="E4"/>
  <c r="D4"/>
  <c r="C4"/>
  <c r="B4"/>
  <c r="N44" i="12"/>
  <c r="M44"/>
  <c r="L25" i="13" s="1"/>
  <c r="L44" i="12"/>
  <c r="K44"/>
  <c r="J44"/>
  <c r="I44"/>
  <c r="H44"/>
  <c r="G44"/>
  <c r="F44"/>
  <c r="E44"/>
  <c r="D25" i="13" s="1"/>
  <c r="D44" i="12"/>
  <c r="C44"/>
  <c r="N42"/>
  <c r="M42"/>
  <c r="L23" i="13" s="1"/>
  <c r="L42" i="12"/>
  <c r="K42"/>
  <c r="J42"/>
  <c r="I42"/>
  <c r="H42"/>
  <c r="G42"/>
  <c r="F42"/>
  <c r="E42"/>
  <c r="D42"/>
  <c r="C42"/>
  <c r="N41"/>
  <c r="M41"/>
  <c r="L22" i="13" s="1"/>
  <c r="L41" i="12"/>
  <c r="K41"/>
  <c r="J41"/>
  <c r="I41"/>
  <c r="H41"/>
  <c r="G41"/>
  <c r="F41"/>
  <c r="E41"/>
  <c r="D41"/>
  <c r="C41"/>
  <c r="N40"/>
  <c r="M40"/>
  <c r="L21" i="13" s="1"/>
  <c r="L40" i="12"/>
  <c r="K40"/>
  <c r="J40"/>
  <c r="I40"/>
  <c r="H40"/>
  <c r="G40"/>
  <c r="F40"/>
  <c r="E40"/>
  <c r="D40"/>
  <c r="C40"/>
  <c r="N39"/>
  <c r="M39"/>
  <c r="L20" i="13" s="1"/>
  <c r="L39" i="12"/>
  <c r="K39"/>
  <c r="J39"/>
  <c r="I39"/>
  <c r="H39"/>
  <c r="G39"/>
  <c r="F39"/>
  <c r="E39"/>
  <c r="D39"/>
  <c r="C39"/>
  <c r="N38"/>
  <c r="M38"/>
  <c r="L19" i="13" s="1"/>
  <c r="L38" i="12"/>
  <c r="K38"/>
  <c r="J38"/>
  <c r="I38"/>
  <c r="H38"/>
  <c r="G38"/>
  <c r="F38"/>
  <c r="E38"/>
  <c r="D38"/>
  <c r="C38"/>
  <c r="N37"/>
  <c r="M37"/>
  <c r="L18" i="13" s="1"/>
  <c r="L37" i="12"/>
  <c r="K37"/>
  <c r="J37"/>
  <c r="I37"/>
  <c r="H37"/>
  <c r="G37"/>
  <c r="F37"/>
  <c r="E37"/>
  <c r="D37"/>
  <c r="C37"/>
  <c r="N36"/>
  <c r="M36"/>
  <c r="L17" i="13" s="1"/>
  <c r="L36" i="12"/>
  <c r="K36"/>
  <c r="J36"/>
  <c r="I36"/>
  <c r="H36"/>
  <c r="G36"/>
  <c r="F36"/>
  <c r="E36"/>
  <c r="D36"/>
  <c r="C36"/>
  <c r="N35"/>
  <c r="M35"/>
  <c r="L16" i="13" s="1"/>
  <c r="L35" i="12"/>
  <c r="K35"/>
  <c r="J35"/>
  <c r="I35"/>
  <c r="H35"/>
  <c r="G35"/>
  <c r="F35"/>
  <c r="E35"/>
  <c r="D35"/>
  <c r="C35"/>
  <c r="N34"/>
  <c r="M34"/>
  <c r="L14" i="13" s="1"/>
  <c r="L34" i="12"/>
  <c r="K34"/>
  <c r="J14" i="13" s="1"/>
  <c r="J34" i="12"/>
  <c r="I34"/>
  <c r="H14" i="13" s="1"/>
  <c r="H34" i="12"/>
  <c r="G34"/>
  <c r="F34"/>
  <c r="E34"/>
  <c r="D14" i="13" s="1"/>
  <c r="D34" i="12"/>
  <c r="C34"/>
  <c r="B14" i="13" s="1"/>
  <c r="N44" i="11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23" i="13" s="1"/>
  <c r="F42" i="11"/>
  <c r="E42"/>
  <c r="D42"/>
  <c r="C42"/>
  <c r="N41"/>
  <c r="M41"/>
  <c r="L41"/>
  <c r="K41"/>
  <c r="J41"/>
  <c r="I41"/>
  <c r="H41"/>
  <c r="G41"/>
  <c r="F22" i="13" s="1"/>
  <c r="F41" i="11"/>
  <c r="E41"/>
  <c r="D41"/>
  <c r="C41"/>
  <c r="N40"/>
  <c r="M40"/>
  <c r="L40"/>
  <c r="K40"/>
  <c r="J40"/>
  <c r="I40"/>
  <c r="H40"/>
  <c r="G40"/>
  <c r="F21" i="13" s="1"/>
  <c r="F40" i="11"/>
  <c r="E40"/>
  <c r="D40"/>
  <c r="C40"/>
  <c r="N39"/>
  <c r="M39"/>
  <c r="L39"/>
  <c r="K39"/>
  <c r="J39"/>
  <c r="I39"/>
  <c r="H39"/>
  <c r="G39"/>
  <c r="F20" i="13" s="1"/>
  <c r="F39" i="11"/>
  <c r="E39"/>
  <c r="D39"/>
  <c r="C39"/>
  <c r="N38"/>
  <c r="M38"/>
  <c r="L38"/>
  <c r="K38"/>
  <c r="J38"/>
  <c r="I38"/>
  <c r="H38"/>
  <c r="G38"/>
  <c r="F19" i="13" s="1"/>
  <c r="F38" i="11"/>
  <c r="E38"/>
  <c r="D38"/>
  <c r="C38"/>
  <c r="N37"/>
  <c r="M37"/>
  <c r="L37"/>
  <c r="K37"/>
  <c r="J37"/>
  <c r="I37"/>
  <c r="H37"/>
  <c r="G37"/>
  <c r="F18" i="13" s="1"/>
  <c r="F37" i="11"/>
  <c r="E37"/>
  <c r="D37"/>
  <c r="C37"/>
  <c r="N36"/>
  <c r="M36"/>
  <c r="L36"/>
  <c r="K36"/>
  <c r="J36"/>
  <c r="I36"/>
  <c r="H36"/>
  <c r="G36"/>
  <c r="F17" i="13" s="1"/>
  <c r="F36" i="11"/>
  <c r="E36"/>
  <c r="D36"/>
  <c r="C36"/>
  <c r="N35"/>
  <c r="M35"/>
  <c r="L35"/>
  <c r="K35"/>
  <c r="J35"/>
  <c r="I35"/>
  <c r="H35"/>
  <c r="G35"/>
  <c r="F16" i="13" s="1"/>
  <c r="F35" i="11"/>
  <c r="E35"/>
  <c r="D35"/>
  <c r="C35"/>
  <c r="N34"/>
  <c r="M34"/>
  <c r="L34"/>
  <c r="K13" i="13" s="1"/>
  <c r="K34" i="11"/>
  <c r="J13" i="13" s="1"/>
  <c r="J34" i="11"/>
  <c r="I13" i="13" s="1"/>
  <c r="I34" i="11"/>
  <c r="H34"/>
  <c r="G34"/>
  <c r="F13" i="13" s="1"/>
  <c r="F34" i="11"/>
  <c r="E13" i="13" s="1"/>
  <c r="E34" i="11"/>
  <c r="D34"/>
  <c r="C34"/>
  <c r="B13" i="13" s="1"/>
  <c r="N44" i="10"/>
  <c r="M44"/>
  <c r="L44"/>
  <c r="K44"/>
  <c r="J44"/>
  <c r="I44"/>
  <c r="H25" i="13" s="1"/>
  <c r="H44" i="10"/>
  <c r="G44"/>
  <c r="F44"/>
  <c r="E44"/>
  <c r="D44"/>
  <c r="C44"/>
  <c r="N42"/>
  <c r="M42"/>
  <c r="L42"/>
  <c r="K23" i="13" s="1"/>
  <c r="K42" i="10"/>
  <c r="J42"/>
  <c r="I42"/>
  <c r="H23" i="13" s="1"/>
  <c r="H42" i="10"/>
  <c r="G42"/>
  <c r="F42"/>
  <c r="E23" i="13" s="1"/>
  <c r="E42" i="10"/>
  <c r="D42"/>
  <c r="C42"/>
  <c r="B23" i="13" s="1"/>
  <c r="N41" i="10"/>
  <c r="M41"/>
  <c r="L41"/>
  <c r="K22" i="13" s="1"/>
  <c r="K41" i="10"/>
  <c r="J41"/>
  <c r="I41"/>
  <c r="H22" i="13" s="1"/>
  <c r="H41" i="10"/>
  <c r="G41"/>
  <c r="F41"/>
  <c r="E22" i="13" s="1"/>
  <c r="E41" i="10"/>
  <c r="D41"/>
  <c r="C41"/>
  <c r="B22" i="13" s="1"/>
  <c r="N40" i="10"/>
  <c r="M40"/>
  <c r="L40"/>
  <c r="K21" i="13" s="1"/>
  <c r="K40" i="10"/>
  <c r="J40"/>
  <c r="I40"/>
  <c r="H21" i="13" s="1"/>
  <c r="H40" i="10"/>
  <c r="G40"/>
  <c r="F40"/>
  <c r="E21" i="13" s="1"/>
  <c r="E40" i="10"/>
  <c r="D40"/>
  <c r="C40"/>
  <c r="B21" i="13" s="1"/>
  <c r="N39" i="10"/>
  <c r="M39"/>
  <c r="L39"/>
  <c r="K20" i="13" s="1"/>
  <c r="K39" i="10"/>
  <c r="J39"/>
  <c r="I39"/>
  <c r="H20" i="13" s="1"/>
  <c r="H39" i="10"/>
  <c r="G39"/>
  <c r="F39"/>
  <c r="E20" i="13" s="1"/>
  <c r="E39" i="10"/>
  <c r="D39"/>
  <c r="C39"/>
  <c r="B20" i="13" s="1"/>
  <c r="N38" i="10"/>
  <c r="M38"/>
  <c r="L38"/>
  <c r="K19" i="13" s="1"/>
  <c r="K38" i="10"/>
  <c r="J38"/>
  <c r="I38"/>
  <c r="H19" i="13" s="1"/>
  <c r="H38" i="10"/>
  <c r="G38"/>
  <c r="F38"/>
  <c r="E19" i="13" s="1"/>
  <c r="E38" i="10"/>
  <c r="D38"/>
  <c r="C38"/>
  <c r="B19" i="13" s="1"/>
  <c r="N37" i="10"/>
  <c r="M37"/>
  <c r="L37"/>
  <c r="K18" i="13" s="1"/>
  <c r="K37" i="10"/>
  <c r="J37"/>
  <c r="I37"/>
  <c r="H37"/>
  <c r="G37"/>
  <c r="F37"/>
  <c r="E18" i="13" s="1"/>
  <c r="E37" i="10"/>
  <c r="D37"/>
  <c r="C37"/>
  <c r="B18" i="13" s="1"/>
  <c r="N36" i="10"/>
  <c r="M36"/>
  <c r="L36"/>
  <c r="K17" i="13" s="1"/>
  <c r="K36" i="10"/>
  <c r="J36"/>
  <c r="I36"/>
  <c r="H17" i="13" s="1"/>
  <c r="H36" i="10"/>
  <c r="G36"/>
  <c r="F36"/>
  <c r="E17" i="13" s="1"/>
  <c r="E36" i="10"/>
  <c r="D36"/>
  <c r="C36"/>
  <c r="B17" i="13" s="1"/>
  <c r="N35" i="10"/>
  <c r="M35"/>
  <c r="L35"/>
  <c r="K16" i="13" s="1"/>
  <c r="K35" i="10"/>
  <c r="J35"/>
  <c r="I35"/>
  <c r="H16" i="13" s="1"/>
  <c r="H35" i="10"/>
  <c r="G35"/>
  <c r="F35"/>
  <c r="E16" i="13" s="1"/>
  <c r="E35" i="10"/>
  <c r="D35"/>
  <c r="C35"/>
  <c r="B16" i="13" s="1"/>
  <c r="N34" i="10"/>
  <c r="M34"/>
  <c r="L34"/>
  <c r="K12" i="13" s="1"/>
  <c r="K34" i="10"/>
  <c r="J34"/>
  <c r="I12" i="13" s="1"/>
  <c r="I34" i="10"/>
  <c r="H34"/>
  <c r="G34"/>
  <c r="F34"/>
  <c r="E34"/>
  <c r="D34"/>
  <c r="C34"/>
  <c r="N44" i="9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8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7"/>
  <c r="M44"/>
  <c r="L44"/>
  <c r="K44"/>
  <c r="J44"/>
  <c r="I44"/>
  <c r="H44"/>
  <c r="G44"/>
  <c r="F44"/>
  <c r="E44"/>
  <c r="D44"/>
  <c r="C44"/>
  <c r="N42"/>
  <c r="M23" i="13" s="1"/>
  <c r="M42" i="7"/>
  <c r="L42"/>
  <c r="K42"/>
  <c r="J42"/>
  <c r="I42"/>
  <c r="H42"/>
  <c r="G42"/>
  <c r="F42"/>
  <c r="E42"/>
  <c r="D42"/>
  <c r="C42"/>
  <c r="N41"/>
  <c r="M22" i="13" s="1"/>
  <c r="M41" i="7"/>
  <c r="L41"/>
  <c r="K41"/>
  <c r="J41"/>
  <c r="I41"/>
  <c r="H41"/>
  <c r="G41"/>
  <c r="F41"/>
  <c r="E41"/>
  <c r="D41"/>
  <c r="C41"/>
  <c r="N40"/>
  <c r="M21" i="13" s="1"/>
  <c r="M40" i="7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19" i="13" s="1"/>
  <c r="M38" i="7"/>
  <c r="L38"/>
  <c r="K38"/>
  <c r="J38"/>
  <c r="I38"/>
  <c r="H38"/>
  <c r="G38"/>
  <c r="F38"/>
  <c r="E38"/>
  <c r="D38"/>
  <c r="C38"/>
  <c r="N37"/>
  <c r="M18" i="13" s="1"/>
  <c r="M37" i="7"/>
  <c r="L37"/>
  <c r="K37"/>
  <c r="J37"/>
  <c r="I37"/>
  <c r="H37"/>
  <c r="G37"/>
  <c r="F37"/>
  <c r="E37"/>
  <c r="D37"/>
  <c r="C37"/>
  <c r="N36"/>
  <c r="M17" i="13" s="1"/>
  <c r="M36" i="7"/>
  <c r="L36"/>
  <c r="K36"/>
  <c r="J36"/>
  <c r="I36"/>
  <c r="H36"/>
  <c r="G36"/>
  <c r="F36"/>
  <c r="E36"/>
  <c r="D36"/>
  <c r="C36"/>
  <c r="N35"/>
  <c r="M16" i="13" s="1"/>
  <c r="M35" i="7"/>
  <c r="L35"/>
  <c r="K35"/>
  <c r="J35"/>
  <c r="I35"/>
  <c r="H35"/>
  <c r="G35"/>
  <c r="F35"/>
  <c r="E35"/>
  <c r="D35"/>
  <c r="C35"/>
  <c r="N34"/>
  <c r="M9" i="13" s="1"/>
  <c r="M34" i="7"/>
  <c r="L34"/>
  <c r="K34"/>
  <c r="J9" i="13" s="1"/>
  <c r="J34" i="7"/>
  <c r="I34"/>
  <c r="H34"/>
  <c r="G34"/>
  <c r="F34"/>
  <c r="E34"/>
  <c r="D9" i="13" s="1"/>
  <c r="D34" i="7"/>
  <c r="C34"/>
  <c r="N44" i="6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5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4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3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2"/>
  <c r="M44"/>
  <c r="L44"/>
  <c r="K44"/>
  <c r="J44"/>
  <c r="I44"/>
  <c r="H44"/>
  <c r="G44"/>
  <c r="F44"/>
  <c r="E44"/>
  <c r="D44"/>
  <c r="C44"/>
  <c r="N42"/>
  <c r="M42"/>
  <c r="L42"/>
  <c r="K42"/>
  <c r="J42"/>
  <c r="I42"/>
  <c r="H42"/>
  <c r="G42"/>
  <c r="F42"/>
  <c r="E42"/>
  <c r="D42"/>
  <c r="C42"/>
  <c r="N41"/>
  <c r="M41"/>
  <c r="L41"/>
  <c r="K41"/>
  <c r="J41"/>
  <c r="I41"/>
  <c r="H41"/>
  <c r="G41"/>
  <c r="F41"/>
  <c r="E41"/>
  <c r="D41"/>
  <c r="C41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N44" i="1"/>
  <c r="M44"/>
  <c r="L44"/>
  <c r="K44"/>
  <c r="J44"/>
  <c r="I44"/>
  <c r="H44"/>
  <c r="G44"/>
  <c r="F44"/>
  <c r="E44"/>
  <c r="D44"/>
  <c r="C44"/>
  <c r="N41"/>
  <c r="M41"/>
  <c r="L41"/>
  <c r="K41"/>
  <c r="J41"/>
  <c r="I41"/>
  <c r="H41"/>
  <c r="G41"/>
  <c r="F41"/>
  <c r="E41"/>
  <c r="D41"/>
  <c r="C41"/>
  <c r="N42"/>
  <c r="M42"/>
  <c r="L42"/>
  <c r="K42"/>
  <c r="J42"/>
  <c r="I42"/>
  <c r="H42"/>
  <c r="G42"/>
  <c r="F42"/>
  <c r="E42"/>
  <c r="D42"/>
  <c r="C42"/>
  <c r="N40"/>
  <c r="M40"/>
  <c r="L40"/>
  <c r="K40"/>
  <c r="J40"/>
  <c r="I40"/>
  <c r="H40"/>
  <c r="G40"/>
  <c r="F40"/>
  <c r="E40"/>
  <c r="D40"/>
  <c r="C40"/>
  <c r="N39"/>
  <c r="M39"/>
  <c r="L39"/>
  <c r="K39"/>
  <c r="J39"/>
  <c r="I39"/>
  <c r="H39"/>
  <c r="G39"/>
  <c r="F39"/>
  <c r="E39"/>
  <c r="D39"/>
  <c r="C39"/>
  <c r="N38"/>
  <c r="M38"/>
  <c r="L38"/>
  <c r="K38"/>
  <c r="J38"/>
  <c r="I38"/>
  <c r="H38"/>
  <c r="G38"/>
  <c r="F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F35"/>
  <c r="E35"/>
  <c r="D35"/>
  <c r="C35"/>
  <c r="N34"/>
  <c r="M34"/>
  <c r="L34"/>
  <c r="K34"/>
  <c r="J34"/>
  <c r="I34"/>
  <c r="H34"/>
  <c r="G34"/>
  <c r="F34"/>
  <c r="E34"/>
  <c r="D34"/>
  <c r="C34"/>
  <c r="P26" i="13"/>
  <c r="O26"/>
  <c r="A33" i="12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1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10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9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8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7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5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4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0" i="2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3" i="1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P32" i="13"/>
  <c r="O32"/>
  <c r="P31"/>
  <c r="O31"/>
  <c r="P30"/>
  <c r="O30"/>
  <c r="P29"/>
  <c r="O29"/>
  <c r="P28"/>
  <c r="O28"/>
  <c r="P27"/>
  <c r="O27"/>
  <c r="E14"/>
  <c r="L12"/>
  <c r="J12"/>
  <c r="D12"/>
  <c r="C12"/>
  <c r="B12"/>
  <c r="K9"/>
  <c r="G9"/>
  <c r="F9"/>
  <c r="E9"/>
  <c r="B9"/>
  <c r="H7"/>
  <c r="E7"/>
  <c r="D7"/>
  <c r="C7"/>
  <c r="B7"/>
  <c r="G5"/>
  <c r="D5"/>
  <c r="C5"/>
  <c r="B5"/>
  <c r="G12"/>
  <c r="G3"/>
  <c r="G7"/>
  <c r="G10"/>
  <c r="G14"/>
  <c r="J3"/>
  <c r="C3"/>
  <c r="D3"/>
  <c r="E3"/>
  <c r="F3"/>
  <c r="H3"/>
  <c r="B3"/>
  <c r="E5"/>
  <c r="E10"/>
  <c r="E12"/>
  <c r="D10"/>
  <c r="J5"/>
  <c r="J7"/>
  <c r="J10"/>
  <c r="H5"/>
  <c r="H9"/>
  <c r="H10"/>
  <c r="H12"/>
  <c r="B10"/>
  <c r="F7"/>
  <c r="F5"/>
  <c r="F10"/>
  <c r="F12"/>
  <c r="F14"/>
  <c r="I7"/>
  <c r="I3"/>
  <c r="I5"/>
  <c r="I9"/>
  <c r="I10"/>
  <c r="I14"/>
  <c r="C9"/>
  <c r="C10"/>
  <c r="C14"/>
  <c r="K3"/>
  <c r="K5"/>
  <c r="K7"/>
  <c r="K10"/>
  <c r="K14"/>
  <c r="L3"/>
  <c r="L5"/>
  <c r="L7"/>
  <c r="L9"/>
  <c r="L10"/>
  <c r="M3"/>
  <c r="M5"/>
  <c r="M7"/>
  <c r="M12"/>
  <c r="M14"/>
  <c r="M10"/>
  <c r="J16" l="1"/>
  <c r="J17"/>
  <c r="J18"/>
  <c r="J19"/>
  <c r="J20"/>
  <c r="J21"/>
  <c r="J22"/>
  <c r="J23"/>
  <c r="I16"/>
  <c r="I17"/>
  <c r="I18"/>
  <c r="I19"/>
  <c r="I20"/>
  <c r="I21"/>
  <c r="I22"/>
  <c r="I23"/>
  <c r="M20"/>
  <c r="D16"/>
  <c r="D17"/>
  <c r="D18"/>
  <c r="D19"/>
  <c r="D20"/>
  <c r="D21"/>
  <c r="D22"/>
  <c r="D23"/>
  <c r="O21"/>
  <c r="P21" s="1"/>
  <c r="O25"/>
  <c r="P25" s="1"/>
  <c r="O20"/>
  <c r="P20" s="1"/>
  <c r="O14"/>
  <c r="P14" s="1"/>
  <c r="O13"/>
  <c r="P13" s="1"/>
  <c r="M15"/>
  <c r="O11"/>
  <c r="P11" s="1"/>
  <c r="O10"/>
  <c r="P10" s="1"/>
  <c r="O9"/>
  <c r="P9" s="1"/>
  <c r="O8"/>
  <c r="P8" s="1"/>
  <c r="B15"/>
  <c r="K15"/>
  <c r="F15"/>
  <c r="O5"/>
  <c r="P5" s="1"/>
  <c r="O4"/>
  <c r="P4" s="1"/>
  <c r="O3"/>
  <c r="P3" s="1"/>
  <c r="I15"/>
  <c r="O12"/>
  <c r="P12" s="1"/>
  <c r="D15"/>
  <c r="G15"/>
  <c r="L15"/>
  <c r="J15"/>
  <c r="E15"/>
  <c r="O7"/>
  <c r="P7" s="1"/>
  <c r="C15"/>
  <c r="O18"/>
  <c r="P18" s="1"/>
  <c r="O6"/>
  <c r="P6" s="1"/>
  <c r="H15"/>
  <c r="O23" l="1"/>
  <c r="P23" s="1"/>
  <c r="O19"/>
  <c r="P19" s="1"/>
  <c r="O17"/>
  <c r="P17" s="1"/>
  <c r="O16"/>
  <c r="P16" s="1"/>
  <c r="O22"/>
  <c r="P22" s="1"/>
  <c r="O15"/>
  <c r="P15" s="1"/>
</calcChain>
</file>

<file path=xl/sharedStrings.xml><?xml version="1.0" encoding="utf-8"?>
<sst xmlns="http://schemas.openxmlformats.org/spreadsheetml/2006/main" count="949" uniqueCount="66">
  <si>
    <t>Januar</t>
  </si>
  <si>
    <t>Bjerke</t>
  </si>
  <si>
    <t>Biri</t>
  </si>
  <si>
    <t>Forus</t>
  </si>
  <si>
    <t>Bergen</t>
  </si>
  <si>
    <t>Øvrevoll</t>
  </si>
  <si>
    <t>Antall dager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</si>
  <si>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</si>
  <si>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</si>
  <si>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</si>
  <si>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</si>
  <si>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</si>
  <si>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</si>
  <si>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</si>
  <si>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</si>
  <si>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</si>
  <si>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</si>
  <si>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</si>
  <si>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Bjerke </t>
  </si>
  <si>
    <t>Trav</t>
  </si>
  <si>
    <t>Dram</t>
  </si>
  <si>
    <t>Jarlsb</t>
  </si>
  <si>
    <t>Kloster</t>
  </si>
  <si>
    <t>Mom</t>
  </si>
  <si>
    <t>Sørl</t>
  </si>
  <si>
    <t>Leang</t>
  </si>
  <si>
    <t>Øvrev</t>
  </si>
  <si>
    <t>Sørland</t>
  </si>
  <si>
    <t>Momar</t>
  </si>
  <si>
    <t>Sørla</t>
  </si>
  <si>
    <t>Moma</t>
  </si>
  <si>
    <t>Sørlan</t>
  </si>
  <si>
    <t>Lunsjtrav</t>
  </si>
  <si>
    <t>Harstad</t>
  </si>
  <si>
    <t xml:space="preserve"> </t>
  </si>
  <si>
    <t>Dager 2004</t>
  </si>
  <si>
    <t>Dager 2003</t>
  </si>
  <si>
    <t>Dager 2005</t>
  </si>
  <si>
    <t>Dager 2006</t>
  </si>
  <si>
    <t>Dager 2007</t>
  </si>
  <si>
    <t>V65</t>
  </si>
  <si>
    <t>Antall søndager</t>
  </si>
  <si>
    <t>V75</t>
  </si>
  <si>
    <t>Dager 2008</t>
  </si>
  <si>
    <t>DD2</t>
  </si>
  <si>
    <t>V65/V5</t>
  </si>
  <si>
    <t>L</t>
  </si>
  <si>
    <t>DD</t>
  </si>
  <si>
    <t>X</t>
  </si>
  <si>
    <t>E</t>
  </si>
  <si>
    <t>V4/V5</t>
  </si>
  <si>
    <t>Dager 2010</t>
  </si>
  <si>
    <t>Ettermiddag</t>
  </si>
  <si>
    <t>X2</t>
  </si>
  <si>
    <t>Dager 2009</t>
  </si>
  <si>
    <t>Dobbel V5 m/DD</t>
  </si>
  <si>
    <t>Dobbel V5 u/DD</t>
  </si>
  <si>
    <t>Enkel V5 m/DD</t>
  </si>
  <si>
    <t>Enkel V5 u/DD</t>
  </si>
  <si>
    <t>X - Avvikles på Haugaland</t>
  </si>
  <si>
    <t>X - Avvikles på Orkdal</t>
  </si>
  <si>
    <t>X - Avvikles på Tromsø</t>
  </si>
  <si>
    <t>X - Avvikles på Nossum</t>
  </si>
  <si>
    <t>X - Avvikles på Magnor</t>
  </si>
  <si>
    <t>X - Avvikles på Kala</t>
  </si>
  <si>
    <t>X - Avvikles på Bodø</t>
  </si>
</sst>
</file>

<file path=xl/styles.xml><?xml version="1.0" encoding="utf-8"?>
<styleSheet xmlns="http://schemas.openxmlformats.org/spreadsheetml/2006/main">
  <numFmts count="1">
    <numFmt numFmtId="164" formatCode="[$-414]d/\ mmm\.;@"/>
  </numFmts>
  <fonts count="13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3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/>
    <xf numFmtId="0" fontId="0" fillId="2" borderId="1" xfId="0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  <xf numFmtId="16" fontId="6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" fontId="11" fillId="0" borderId="0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 applyFill="1" applyBorder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Fill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" fontId="11" fillId="0" borderId="0" xfId="0" applyNumberFormat="1" applyFont="1" applyBorder="1"/>
    <xf numFmtId="164" fontId="11" fillId="0" borderId="0" xfId="0" applyNumberFormat="1" applyFont="1" applyFill="1" applyBorder="1"/>
    <xf numFmtId="164" fontId="11" fillId="0" borderId="0" xfId="0" applyNumberFormat="1" applyFont="1" applyFill="1"/>
    <xf numFmtId="0" fontId="3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2" fillId="0" borderId="0" xfId="0" applyFont="1" applyFill="1" applyBorder="1"/>
    <xf numFmtId="0" fontId="1" fillId="0" borderId="0" xfId="0" applyFont="1" applyBorder="1"/>
    <xf numFmtId="0" fontId="1" fillId="2" borderId="1" xfId="0" applyFont="1" applyFill="1" applyBorder="1"/>
    <xf numFmtId="0" fontId="6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RowHeight="12.75"/>
  <cols>
    <col min="1" max="1" width="8.7109375" style="23" customWidth="1"/>
    <col min="2" max="2" width="8.5703125" style="63" bestFit="1" customWidth="1"/>
    <col min="3" max="14" width="7.7109375" style="24" customWidth="1"/>
    <col min="15" max="15" width="9.140625" style="25" customWidth="1"/>
    <col min="16" max="18" width="9.140625" customWidth="1"/>
    <col min="19" max="16384" width="11.42578125" style="37"/>
  </cols>
  <sheetData>
    <row r="1" spans="1:18">
      <c r="A1" s="23" t="s">
        <v>0</v>
      </c>
    </row>
    <row r="2" spans="1:18" s="53" customFormat="1" ht="12">
      <c r="A2" s="26"/>
      <c r="B2" s="64"/>
      <c r="C2" s="27" t="s">
        <v>1</v>
      </c>
      <c r="D2" s="27" t="s">
        <v>20</v>
      </c>
      <c r="E2" s="27" t="s">
        <v>21</v>
      </c>
      <c r="F2" s="28" t="s">
        <v>22</v>
      </c>
      <c r="G2" s="27" t="s">
        <v>23</v>
      </c>
      <c r="H2" s="27" t="s">
        <v>2</v>
      </c>
      <c r="I2" s="27" t="s">
        <v>24</v>
      </c>
      <c r="J2" s="27" t="s">
        <v>3</v>
      </c>
      <c r="K2" s="27" t="s">
        <v>4</v>
      </c>
      <c r="L2" s="27" t="s">
        <v>25</v>
      </c>
      <c r="M2" s="27" t="s">
        <v>33</v>
      </c>
      <c r="N2" s="27" t="s">
        <v>26</v>
      </c>
      <c r="O2" s="55"/>
      <c r="P2" s="2"/>
      <c r="Q2" s="2"/>
      <c r="R2" s="2"/>
    </row>
    <row r="3" spans="1:18" s="42" customFormat="1">
      <c r="A3" s="73" t="str">
        <f>TEXT(B3,"dddd")</f>
        <v>fredag</v>
      </c>
      <c r="B3" s="74">
        <v>40179</v>
      </c>
      <c r="C3" s="61"/>
      <c r="D3" s="61"/>
      <c r="E3" s="61"/>
      <c r="F3" s="61"/>
      <c r="G3" s="61"/>
      <c r="H3" s="61" t="s">
        <v>44</v>
      </c>
      <c r="I3" s="61"/>
      <c r="J3" s="61"/>
      <c r="K3" s="61"/>
      <c r="L3" s="61"/>
      <c r="M3" s="61"/>
      <c r="N3" s="61"/>
      <c r="O3" s="86"/>
      <c r="P3" s="33"/>
      <c r="Q3" s="33"/>
      <c r="R3" s="33"/>
    </row>
    <row r="4" spans="1:18">
      <c r="A4" s="23" t="str">
        <f t="shared" ref="A4:A33" si="0">TEXT(B4,"dddd")</f>
        <v>lørdag</v>
      </c>
      <c r="B4" s="65">
        <v>40180</v>
      </c>
      <c r="C4" s="17"/>
      <c r="F4" s="24" t="s">
        <v>42</v>
      </c>
      <c r="O4" s="36"/>
    </row>
    <row r="5" spans="1:18" s="42" customFormat="1">
      <c r="A5" s="73" t="str">
        <f t="shared" si="0"/>
        <v>søndag</v>
      </c>
      <c r="B5" s="74">
        <v>40181</v>
      </c>
      <c r="C5" s="61"/>
      <c r="D5" s="61"/>
      <c r="E5" s="61"/>
      <c r="F5" s="61"/>
      <c r="G5" s="61"/>
      <c r="H5" s="61"/>
      <c r="I5" s="61"/>
      <c r="J5" s="61"/>
      <c r="K5" s="61"/>
      <c r="L5" s="61" t="s">
        <v>44</v>
      </c>
      <c r="M5" s="61"/>
      <c r="N5" s="61"/>
      <c r="O5" s="86"/>
    </row>
    <row r="6" spans="1:18" ht="14.25" customHeight="1">
      <c r="A6" s="23" t="str">
        <f t="shared" si="0"/>
        <v>mandag</v>
      </c>
      <c r="B6" s="65">
        <v>40182</v>
      </c>
      <c r="D6" s="24" t="s">
        <v>44</v>
      </c>
      <c r="O6" s="36"/>
      <c r="P6" s="37"/>
      <c r="Q6" s="37"/>
      <c r="R6" s="37"/>
    </row>
    <row r="7" spans="1:18" s="40" customFormat="1" ht="14.25" customHeight="1">
      <c r="A7" s="23" t="str">
        <f t="shared" si="0"/>
        <v>tirsdag</v>
      </c>
      <c r="B7" s="65">
        <v>40183</v>
      </c>
      <c r="C7" s="24"/>
      <c r="D7" s="24"/>
      <c r="E7" s="24"/>
      <c r="F7" s="24"/>
      <c r="G7" s="24" t="s">
        <v>46</v>
      </c>
      <c r="H7" s="24"/>
      <c r="I7" s="24"/>
      <c r="J7" s="24" t="s">
        <v>44</v>
      </c>
      <c r="K7" s="24"/>
      <c r="L7" s="24"/>
      <c r="M7" s="24"/>
      <c r="N7" s="24"/>
      <c r="O7" s="36"/>
    </row>
    <row r="8" spans="1:18" ht="14.25" customHeight="1">
      <c r="A8" s="34" t="str">
        <f t="shared" si="0"/>
        <v>onsdag</v>
      </c>
      <c r="B8" s="65">
        <v>40184</v>
      </c>
      <c r="C8" s="35" t="s">
        <v>40</v>
      </c>
      <c r="D8" s="35"/>
      <c r="E8" s="35"/>
      <c r="F8" s="35"/>
      <c r="G8" s="35"/>
      <c r="H8" s="35"/>
      <c r="I8" s="35"/>
      <c r="K8" s="35"/>
      <c r="L8" s="35"/>
      <c r="M8" s="35"/>
      <c r="N8" s="35"/>
      <c r="O8" s="36"/>
      <c r="P8" s="37"/>
      <c r="Q8" s="37"/>
      <c r="R8" s="37"/>
    </row>
    <row r="9" spans="1:18" ht="14.25" customHeight="1">
      <c r="A9" s="34" t="str">
        <f t="shared" si="0"/>
        <v>torsdag</v>
      </c>
      <c r="B9" s="65">
        <v>40185</v>
      </c>
      <c r="C9" s="35" t="s">
        <v>46</v>
      </c>
      <c r="D9" s="35"/>
      <c r="E9" s="35"/>
      <c r="F9" s="35"/>
      <c r="G9" s="35"/>
      <c r="H9" s="35"/>
      <c r="I9" s="35"/>
      <c r="J9" s="35"/>
      <c r="K9" s="35" t="s">
        <v>44</v>
      </c>
      <c r="L9" s="35"/>
      <c r="M9" s="35"/>
      <c r="N9" s="35"/>
      <c r="O9" s="36"/>
      <c r="P9" s="37"/>
      <c r="Q9" s="37"/>
      <c r="R9" s="37"/>
    </row>
    <row r="10" spans="1:18" ht="14.25" customHeight="1">
      <c r="A10" s="34" t="str">
        <f t="shared" si="0"/>
        <v>fredag</v>
      </c>
      <c r="B10" s="65">
        <v>40186</v>
      </c>
      <c r="C10" s="35"/>
      <c r="D10" s="35"/>
      <c r="E10" s="35" t="s">
        <v>44</v>
      </c>
      <c r="F10" s="35"/>
      <c r="G10" s="40"/>
      <c r="H10" s="35"/>
      <c r="I10" s="35"/>
      <c r="J10" s="35"/>
      <c r="L10" s="35"/>
      <c r="M10" s="35"/>
      <c r="N10" s="35"/>
      <c r="O10" s="36"/>
      <c r="P10" s="37"/>
      <c r="Q10" s="37"/>
      <c r="R10" s="37"/>
    </row>
    <row r="11" spans="1:18" ht="14.25" customHeight="1">
      <c r="A11" s="34" t="str">
        <f t="shared" si="0"/>
        <v>lørdag</v>
      </c>
      <c r="B11" s="65">
        <v>40187</v>
      </c>
      <c r="C11" s="38"/>
      <c r="D11" s="35"/>
      <c r="E11" s="35"/>
      <c r="F11" s="35"/>
      <c r="G11" s="35"/>
      <c r="I11" s="35"/>
      <c r="J11" s="35"/>
      <c r="K11" s="35"/>
      <c r="L11" s="35" t="s">
        <v>42</v>
      </c>
      <c r="M11" s="35"/>
      <c r="N11" s="35"/>
      <c r="O11" s="36"/>
      <c r="P11" s="37"/>
      <c r="Q11" s="37"/>
      <c r="R11" s="37"/>
    </row>
    <row r="12" spans="1:18" s="42" customFormat="1" ht="12.75" customHeight="1">
      <c r="A12" s="48" t="str">
        <f t="shared" si="0"/>
        <v>søndag</v>
      </c>
      <c r="B12" s="74">
        <v>40188</v>
      </c>
      <c r="C12" s="72"/>
      <c r="D12" s="72"/>
      <c r="E12" s="72"/>
      <c r="F12" s="72"/>
      <c r="G12" s="72"/>
      <c r="H12" s="72"/>
      <c r="I12" s="72" t="s">
        <v>44</v>
      </c>
      <c r="J12" s="72"/>
      <c r="K12" s="72"/>
      <c r="L12" s="72"/>
      <c r="M12" s="72" t="s">
        <v>48</v>
      </c>
      <c r="N12" s="72"/>
      <c r="O12" s="86"/>
    </row>
    <row r="13" spans="1:18">
      <c r="A13" s="34" t="str">
        <f t="shared" si="0"/>
        <v>mandag</v>
      </c>
      <c r="B13" s="65">
        <v>40189</v>
      </c>
      <c r="C13" s="35"/>
      <c r="D13" s="35" t="s">
        <v>44</v>
      </c>
      <c r="E13" s="35"/>
      <c r="F13" s="35"/>
      <c r="H13" s="35"/>
      <c r="I13" s="35"/>
      <c r="J13" s="35"/>
      <c r="K13" s="35"/>
      <c r="L13" s="35"/>
      <c r="M13" s="35"/>
      <c r="N13" s="35"/>
      <c r="O13" s="36"/>
      <c r="P13" s="37"/>
      <c r="Q13" s="37"/>
      <c r="R13" s="37"/>
    </row>
    <row r="14" spans="1:18">
      <c r="A14" s="34" t="str">
        <f t="shared" si="0"/>
        <v>tirsdag</v>
      </c>
      <c r="B14" s="65">
        <v>40190</v>
      </c>
      <c r="C14" s="35"/>
      <c r="E14" s="35"/>
      <c r="F14" s="35"/>
      <c r="G14" s="35" t="s">
        <v>44</v>
      </c>
      <c r="H14" s="35"/>
      <c r="I14" s="35"/>
      <c r="J14" s="35"/>
      <c r="K14" s="35"/>
      <c r="L14" s="35" t="s">
        <v>46</v>
      </c>
      <c r="M14" s="35"/>
      <c r="N14" s="35"/>
      <c r="O14" s="36"/>
      <c r="P14" s="37"/>
      <c r="Q14" s="37"/>
      <c r="R14" s="37"/>
    </row>
    <row r="15" spans="1:18">
      <c r="A15" s="34" t="str">
        <f t="shared" si="0"/>
        <v>onsdag</v>
      </c>
      <c r="B15" s="65">
        <v>40191</v>
      </c>
      <c r="C15" s="35" t="s">
        <v>40</v>
      </c>
      <c r="D15" s="35"/>
      <c r="E15" s="35"/>
      <c r="F15" s="35"/>
      <c r="G15" s="35"/>
      <c r="H15" s="35"/>
      <c r="I15" s="35"/>
      <c r="K15" s="35"/>
      <c r="L15" s="35"/>
      <c r="M15" s="35"/>
      <c r="N15" s="35"/>
      <c r="O15" s="36"/>
      <c r="P15" s="37"/>
      <c r="Q15" s="37"/>
      <c r="R15" s="37"/>
    </row>
    <row r="16" spans="1:18">
      <c r="A16" s="34" t="str">
        <f t="shared" si="0"/>
        <v>torsdag</v>
      </c>
      <c r="B16" s="65">
        <v>40192</v>
      </c>
      <c r="C16" s="35" t="s">
        <v>46</v>
      </c>
      <c r="D16" s="35"/>
      <c r="E16" s="35"/>
      <c r="F16" s="35"/>
      <c r="G16" s="35"/>
      <c r="H16" s="35"/>
      <c r="I16" s="35"/>
      <c r="J16" s="35"/>
      <c r="K16" s="35" t="s">
        <v>44</v>
      </c>
      <c r="L16" s="35"/>
      <c r="M16" s="35"/>
      <c r="N16" s="35"/>
      <c r="O16" s="36"/>
      <c r="P16" s="37"/>
      <c r="Q16" s="37"/>
      <c r="R16" s="37"/>
    </row>
    <row r="17" spans="1:18">
      <c r="A17" s="34" t="str">
        <f t="shared" si="0"/>
        <v>fredag</v>
      </c>
      <c r="B17" s="65">
        <v>40193</v>
      </c>
      <c r="C17" s="35"/>
      <c r="D17" s="35"/>
      <c r="E17" s="35"/>
      <c r="G17" s="35"/>
      <c r="H17" s="35" t="s">
        <v>44</v>
      </c>
      <c r="I17" s="35"/>
      <c r="J17" s="35"/>
      <c r="K17" s="35"/>
      <c r="L17" s="35"/>
      <c r="M17" s="35"/>
      <c r="N17" s="35"/>
      <c r="O17" s="36"/>
      <c r="P17" s="37"/>
      <c r="Q17" s="37"/>
      <c r="R17" s="37"/>
    </row>
    <row r="18" spans="1:18">
      <c r="A18" s="34" t="str">
        <f t="shared" si="0"/>
        <v>lørdag</v>
      </c>
      <c r="B18" s="65">
        <v>40194</v>
      </c>
      <c r="C18" s="35"/>
      <c r="D18" s="35"/>
      <c r="F18" s="35"/>
      <c r="G18" s="35"/>
      <c r="H18" s="35"/>
      <c r="I18" s="35"/>
      <c r="J18" s="35" t="s">
        <v>42</v>
      </c>
      <c r="K18" s="35"/>
      <c r="L18" s="35"/>
      <c r="M18" s="35"/>
      <c r="N18" s="35"/>
      <c r="O18" s="36"/>
      <c r="P18" s="37"/>
      <c r="Q18" s="37"/>
      <c r="R18" s="37"/>
    </row>
    <row r="19" spans="1:18" s="42" customFormat="1">
      <c r="A19" s="48" t="str">
        <f t="shared" si="0"/>
        <v>søndag</v>
      </c>
      <c r="B19" s="74">
        <v>40195</v>
      </c>
      <c r="C19" s="72"/>
      <c r="D19" s="72"/>
      <c r="E19" s="72" t="s">
        <v>44</v>
      </c>
      <c r="F19" s="72"/>
      <c r="G19" s="72"/>
      <c r="H19" s="72"/>
      <c r="I19" s="72"/>
      <c r="J19" s="72"/>
      <c r="K19" s="72"/>
      <c r="L19" s="72"/>
      <c r="M19" s="72"/>
      <c r="N19" s="72"/>
      <c r="O19" s="86"/>
    </row>
    <row r="20" spans="1:18">
      <c r="A20" s="34" t="str">
        <f t="shared" si="0"/>
        <v>mandag</v>
      </c>
      <c r="B20" s="65">
        <v>40196</v>
      </c>
      <c r="C20" s="35"/>
      <c r="D20" s="35"/>
      <c r="E20" s="35"/>
      <c r="F20" s="35"/>
      <c r="G20" s="35"/>
      <c r="H20" s="35"/>
      <c r="I20" s="35"/>
      <c r="J20" s="35"/>
      <c r="K20" s="35"/>
      <c r="L20" s="35" t="s">
        <v>44</v>
      </c>
      <c r="M20" s="35"/>
      <c r="N20" s="35"/>
      <c r="O20" s="36"/>
      <c r="P20" s="37"/>
      <c r="Q20" s="37"/>
      <c r="R20" s="37"/>
    </row>
    <row r="21" spans="1:18">
      <c r="A21" s="34" t="str">
        <f t="shared" si="0"/>
        <v>tirsdag</v>
      </c>
      <c r="B21" s="65">
        <v>40197</v>
      </c>
      <c r="C21" s="35"/>
      <c r="D21" s="35"/>
      <c r="E21" s="35"/>
      <c r="F21" s="35"/>
      <c r="G21" s="35" t="s">
        <v>44</v>
      </c>
      <c r="H21" s="35"/>
      <c r="I21" s="35"/>
      <c r="J21" s="35" t="s">
        <v>46</v>
      </c>
      <c r="K21" s="35"/>
      <c r="M21" s="35"/>
      <c r="N21" s="35"/>
      <c r="O21" s="36"/>
      <c r="P21" s="37"/>
      <c r="Q21" s="37"/>
      <c r="R21" s="37"/>
    </row>
    <row r="22" spans="1:18">
      <c r="A22" s="34" t="str">
        <f t="shared" si="0"/>
        <v>onsdag</v>
      </c>
      <c r="B22" s="65">
        <v>40198</v>
      </c>
      <c r="C22" s="35" t="s">
        <v>42</v>
      </c>
      <c r="D22" s="56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37"/>
      <c r="Q22" s="37"/>
      <c r="R22" s="37"/>
    </row>
    <row r="23" spans="1:18">
      <c r="A23" s="34" t="str">
        <f t="shared" si="0"/>
        <v>torsdag</v>
      </c>
      <c r="B23" s="65">
        <v>40199</v>
      </c>
      <c r="C23" s="35" t="s">
        <v>46</v>
      </c>
      <c r="D23" s="35"/>
      <c r="E23" s="35"/>
      <c r="F23" s="35"/>
      <c r="G23" s="35"/>
      <c r="H23" s="35"/>
      <c r="I23" s="35"/>
      <c r="J23" s="35"/>
      <c r="K23" s="35" t="s">
        <v>44</v>
      </c>
      <c r="L23" s="35"/>
      <c r="M23" s="35"/>
      <c r="N23" s="35"/>
      <c r="O23" s="36"/>
      <c r="P23" s="37"/>
      <c r="Q23" s="37"/>
      <c r="R23" s="37"/>
    </row>
    <row r="24" spans="1:18">
      <c r="A24" s="34" t="str">
        <f t="shared" si="0"/>
        <v>fredag</v>
      </c>
      <c r="B24" s="65">
        <v>40200</v>
      </c>
      <c r="C24" s="35"/>
      <c r="D24" s="35"/>
      <c r="E24" s="35" t="s">
        <v>44</v>
      </c>
      <c r="F24" s="35"/>
      <c r="G24" s="35"/>
      <c r="H24" s="35"/>
      <c r="I24" s="35"/>
      <c r="J24" s="35"/>
      <c r="L24" s="35"/>
      <c r="M24" s="35"/>
      <c r="N24" s="35"/>
      <c r="O24" s="36"/>
      <c r="P24" s="37"/>
      <c r="Q24" s="37"/>
      <c r="R24" s="37"/>
    </row>
    <row r="25" spans="1:18">
      <c r="A25" s="34" t="str">
        <f t="shared" si="0"/>
        <v>lørdag</v>
      </c>
      <c r="B25" s="65">
        <v>40201</v>
      </c>
      <c r="C25" s="35" t="s">
        <v>42</v>
      </c>
      <c r="D25" s="35"/>
      <c r="E25" s="35"/>
      <c r="F25" s="35"/>
      <c r="G25" s="35"/>
      <c r="I25" s="35"/>
      <c r="J25" s="35"/>
      <c r="K25" s="35"/>
      <c r="L25" s="35"/>
      <c r="M25" s="35"/>
      <c r="N25" s="35"/>
      <c r="O25" s="36"/>
      <c r="P25" s="37"/>
      <c r="Q25" s="37"/>
      <c r="R25" s="37"/>
    </row>
    <row r="26" spans="1:18" s="42" customFormat="1">
      <c r="A26" s="48" t="str">
        <f t="shared" si="0"/>
        <v>søndag</v>
      </c>
      <c r="B26" s="74">
        <v>40202</v>
      </c>
      <c r="C26" s="72"/>
      <c r="D26" s="72"/>
      <c r="E26" s="72"/>
      <c r="F26" s="72"/>
      <c r="G26" s="72"/>
      <c r="H26" s="72"/>
      <c r="I26" s="72" t="s">
        <v>44</v>
      </c>
      <c r="J26" s="72"/>
      <c r="K26" s="72"/>
      <c r="L26" s="72"/>
      <c r="M26" s="72" t="s">
        <v>48</v>
      </c>
      <c r="N26" s="72"/>
      <c r="O26" s="86"/>
    </row>
    <row r="27" spans="1:18">
      <c r="A27" s="34" t="str">
        <f t="shared" si="0"/>
        <v>mandag</v>
      </c>
      <c r="B27" s="65">
        <v>40203</v>
      </c>
      <c r="C27" s="35"/>
      <c r="D27" s="35"/>
      <c r="E27" s="35"/>
      <c r="F27" s="35"/>
      <c r="G27" s="35"/>
      <c r="H27" s="35"/>
      <c r="J27" s="35"/>
      <c r="K27" s="35"/>
      <c r="L27" s="35" t="s">
        <v>44</v>
      </c>
      <c r="M27" s="35"/>
      <c r="N27" s="35"/>
      <c r="O27" s="36"/>
      <c r="P27" s="37"/>
      <c r="Q27" s="37"/>
      <c r="R27" s="37"/>
    </row>
    <row r="28" spans="1:18">
      <c r="A28" s="34" t="str">
        <f t="shared" si="0"/>
        <v>tirsdag</v>
      </c>
      <c r="B28" s="65">
        <v>40204</v>
      </c>
      <c r="C28" s="35" t="s">
        <v>46</v>
      </c>
      <c r="D28" s="35"/>
      <c r="E28" s="35"/>
      <c r="F28" s="35"/>
      <c r="G28" s="35"/>
      <c r="H28" s="35"/>
      <c r="I28" s="35"/>
      <c r="J28" s="35" t="s">
        <v>44</v>
      </c>
      <c r="K28" s="35"/>
      <c r="M28" s="35"/>
      <c r="N28" s="35"/>
      <c r="O28" s="36"/>
    </row>
    <row r="29" spans="1:18">
      <c r="A29" s="34" t="str">
        <f t="shared" si="0"/>
        <v>onsdag</v>
      </c>
      <c r="B29" s="65">
        <v>40205</v>
      </c>
      <c r="C29" s="35" t="s">
        <v>40</v>
      </c>
      <c r="D29" s="35"/>
      <c r="E29" s="35"/>
      <c r="F29" s="35"/>
      <c r="G29" s="35"/>
      <c r="H29" s="35"/>
      <c r="I29" s="35"/>
      <c r="K29" s="35"/>
      <c r="L29" s="35"/>
      <c r="M29" s="35"/>
      <c r="N29" s="35"/>
      <c r="O29" s="36"/>
    </row>
    <row r="30" spans="1:18">
      <c r="A30" s="34" t="str">
        <f t="shared" si="0"/>
        <v>torsdag</v>
      </c>
      <c r="B30" s="65">
        <v>40206</v>
      </c>
      <c r="C30" s="35" t="s">
        <v>46</v>
      </c>
      <c r="D30" s="35"/>
      <c r="E30" s="35"/>
      <c r="F30" s="35"/>
      <c r="G30" s="35"/>
      <c r="H30" s="35"/>
      <c r="I30" s="35"/>
      <c r="J30" s="35"/>
      <c r="K30" s="35" t="s">
        <v>44</v>
      </c>
      <c r="L30" s="35"/>
      <c r="M30" s="35"/>
      <c r="N30" s="35"/>
      <c r="O30" s="44"/>
    </row>
    <row r="31" spans="1:18">
      <c r="A31" s="34" t="str">
        <f t="shared" si="0"/>
        <v>fredag</v>
      </c>
      <c r="B31" s="65">
        <v>40207</v>
      </c>
      <c r="H31" s="24" t="s">
        <v>44</v>
      </c>
      <c r="O31" s="44"/>
    </row>
    <row r="32" spans="1:18">
      <c r="A32" s="34" t="str">
        <f t="shared" si="0"/>
        <v>lørdag</v>
      </c>
      <c r="B32" s="65">
        <v>40208</v>
      </c>
      <c r="E32" s="24" t="s">
        <v>42</v>
      </c>
      <c r="O32" s="44"/>
    </row>
    <row r="33" spans="1:18" s="42" customFormat="1">
      <c r="A33" s="48" t="str">
        <f t="shared" si="0"/>
        <v>søndag</v>
      </c>
      <c r="B33" s="74">
        <v>40209</v>
      </c>
      <c r="C33" s="61"/>
      <c r="D33" s="61"/>
      <c r="E33" s="61"/>
      <c r="F33" s="61"/>
      <c r="G33" s="61" t="s">
        <v>44</v>
      </c>
      <c r="H33" s="61"/>
      <c r="I33" s="61"/>
      <c r="J33" s="61"/>
      <c r="K33" s="61"/>
      <c r="L33" s="61"/>
      <c r="M33" s="61"/>
      <c r="N33" s="61"/>
      <c r="O33" s="86"/>
      <c r="P33" s="33"/>
      <c r="Q33" s="33"/>
      <c r="R33" s="33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2</v>
      </c>
      <c r="E34" s="29">
        <f>COUNTA($E$3:$E$33)</f>
        <v>4</v>
      </c>
      <c r="F34" s="29">
        <f>COUNTA($F$3:$F$33)</f>
        <v>1</v>
      </c>
      <c r="G34" s="29">
        <f>COUNTA($G$3:$G$33)</f>
        <v>4</v>
      </c>
      <c r="H34" s="29">
        <f>COUNTA($H$3:$H$33)</f>
        <v>3</v>
      </c>
      <c r="I34" s="29">
        <f>COUNTA($I$3:$I$33)</f>
        <v>2</v>
      </c>
      <c r="J34" s="29">
        <f>COUNTA($J$3:$J$33)</f>
        <v>4</v>
      </c>
      <c r="K34" s="29">
        <f>COUNTA($K$3:$K$33)</f>
        <v>4</v>
      </c>
      <c r="L34" s="29">
        <f>COUNTA($L$3:$L$33)</f>
        <v>5</v>
      </c>
      <c r="M34" s="29">
        <f>COUNTA($M$3:$M$33)</f>
        <v>2</v>
      </c>
      <c r="N34" s="29">
        <f>COUNTA($N$3:$N$33)</f>
        <v>0</v>
      </c>
      <c r="O34" s="56"/>
      <c r="P34" s="1"/>
      <c r="Q34" s="1"/>
      <c r="R34" s="1"/>
    </row>
    <row r="35" spans="1:18">
      <c r="A35" s="44" t="s">
        <v>32</v>
      </c>
      <c r="B35" s="92"/>
      <c r="C35" s="62">
        <f>COUNTIF($C$3:$C$33,"L")</f>
        <v>5</v>
      </c>
      <c r="D35" s="62">
        <f>COUNTIF($D$3:$D$33,"L")</f>
        <v>0</v>
      </c>
      <c r="E35" s="62">
        <f>COUNTIF($E$3:$E$33,"L")</f>
        <v>0</v>
      </c>
      <c r="F35" s="62">
        <f>COUNTIF($F$3:$F$33,"L")</f>
        <v>0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</row>
    <row r="36" spans="1:18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</row>
    <row r="37" spans="1:18">
      <c r="A37" s="94" t="s">
        <v>55</v>
      </c>
      <c r="B37" s="92"/>
      <c r="C37" s="62">
        <f>COUNTIF($C$3:$C$33,"DD2")</f>
        <v>0</v>
      </c>
      <c r="D37" s="62">
        <f>COUNTIF($D$3:$D$33,"DD2")</f>
        <v>2</v>
      </c>
      <c r="E37" s="62">
        <f>COUNTIF($E$3:$E$33,"DD2")</f>
        <v>3</v>
      </c>
      <c r="F37" s="62">
        <f>COUNTIF($F$3:$F$33,"DD2")</f>
        <v>0</v>
      </c>
      <c r="G37" s="62">
        <f>COUNTIF($G$3:$G$33,"DD2")</f>
        <v>3</v>
      </c>
      <c r="H37" s="62">
        <f>COUNTIF($H$3:$H$33,"DD2")</f>
        <v>3</v>
      </c>
      <c r="I37" s="62">
        <f>COUNTIF($I$3:$I$33,"DD2")</f>
        <v>2</v>
      </c>
      <c r="J37" s="62">
        <f>COUNTIF($J$3:$J$33,"DD2")</f>
        <v>2</v>
      </c>
      <c r="K37" s="62">
        <f>COUNTIF($K$3:$K$33,"DD2")</f>
        <v>4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0</v>
      </c>
    </row>
    <row r="38" spans="1:18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</row>
    <row r="39" spans="1:18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</row>
    <row r="40" spans="1:18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62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</row>
    <row r="41" spans="1:18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</row>
    <row r="42" spans="1:18">
      <c r="A42" s="44" t="s">
        <v>42</v>
      </c>
      <c r="B42" s="92"/>
      <c r="C42" s="62">
        <f>COUNTIF($C$3:$C$33,"V75")</f>
        <v>2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1</v>
      </c>
      <c r="K42" s="62">
        <f>COUNTIF($K$3:$K$33,"V75")</f>
        <v>0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</row>
    <row r="43" spans="1:18">
      <c r="A43" s="92"/>
      <c r="B43" s="92"/>
    </row>
    <row r="44" spans="1:18" s="54" customFormat="1" ht="12.75" customHeight="1">
      <c r="A44" s="30" t="s">
        <v>41</v>
      </c>
      <c r="B44" s="63"/>
      <c r="C44" s="24">
        <f>COUNTA(C5,C12,C19,C26,C33)</f>
        <v>0</v>
      </c>
      <c r="D44" s="24">
        <f t="shared" ref="D44:N44" si="1">COUNTA(D5,D12,D19,D26,D33)</f>
        <v>0</v>
      </c>
      <c r="E44" s="24">
        <f t="shared" si="1"/>
        <v>1</v>
      </c>
      <c r="F44" s="24">
        <f t="shared" si="1"/>
        <v>0</v>
      </c>
      <c r="G44" s="24">
        <f t="shared" si="1"/>
        <v>1</v>
      </c>
      <c r="H44" s="24">
        <f t="shared" si="1"/>
        <v>0</v>
      </c>
      <c r="I44" s="24">
        <f t="shared" si="1"/>
        <v>2</v>
      </c>
      <c r="J44" s="24">
        <f t="shared" si="1"/>
        <v>0</v>
      </c>
      <c r="K44" s="24">
        <f t="shared" si="1"/>
        <v>0</v>
      </c>
      <c r="L44" s="24">
        <f t="shared" si="1"/>
        <v>1</v>
      </c>
      <c r="M44" s="24">
        <f t="shared" si="1"/>
        <v>2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89" orientation="landscape" r:id="rId1"/>
  <headerFooter alignWithMargins="0"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 activeCell="L30" sqref="L30"/>
    </sheetView>
  </sheetViews>
  <sheetFormatPr baseColWidth="10" defaultColWidth="9.140625" defaultRowHeight="12.75"/>
  <cols>
    <col min="1" max="1" width="8.7109375" style="46" customWidth="1"/>
    <col min="2" max="2" width="7.7109375" style="68" customWidth="1"/>
    <col min="3" max="14" width="7.7109375" style="38" customWidth="1"/>
    <col min="15" max="15" width="11.42578125" style="37" customWidth="1"/>
    <col min="16" max="16" width="9.140625" style="40" customWidth="1"/>
    <col min="17" max="16384" width="9.140625" style="37"/>
  </cols>
  <sheetData>
    <row r="1" spans="1:16">
      <c r="A1" s="46" t="s">
        <v>15</v>
      </c>
    </row>
    <row r="2" spans="1:16" s="76" customFormat="1">
      <c r="A2" s="46"/>
      <c r="B2" s="68"/>
      <c r="C2" s="43" t="s">
        <v>1</v>
      </c>
      <c r="D2" s="43" t="s">
        <v>20</v>
      </c>
      <c r="E2" s="43" t="s">
        <v>21</v>
      </c>
      <c r="F2" s="47" t="s">
        <v>22</v>
      </c>
      <c r="G2" s="43" t="s">
        <v>28</v>
      </c>
      <c r="H2" s="43" t="s">
        <v>2</v>
      </c>
      <c r="I2" s="43" t="s">
        <v>31</v>
      </c>
      <c r="J2" s="43" t="s">
        <v>3</v>
      </c>
      <c r="K2" s="43" t="s">
        <v>4</v>
      </c>
      <c r="L2" s="43" t="s">
        <v>25</v>
      </c>
      <c r="M2" s="43" t="s">
        <v>33</v>
      </c>
      <c r="N2" s="43" t="s">
        <v>5</v>
      </c>
      <c r="P2" s="46"/>
    </row>
    <row r="3" spans="1:16" s="40" customFormat="1">
      <c r="A3" s="23" t="str">
        <f t="shared" ref="A3:A33" si="0">TEXT(B3,"dddd")</f>
        <v>fredag</v>
      </c>
      <c r="B3" s="68">
        <v>40452</v>
      </c>
      <c r="C3" s="38"/>
      <c r="D3" s="38"/>
      <c r="E3" s="38" t="s">
        <v>47</v>
      </c>
      <c r="F3" s="38"/>
      <c r="G3" s="38"/>
      <c r="H3" s="38" t="s">
        <v>48</v>
      </c>
      <c r="I3" s="38"/>
      <c r="J3" s="38"/>
      <c r="K3" s="38"/>
      <c r="L3" s="38"/>
      <c r="M3" s="38"/>
      <c r="N3" s="38" t="s">
        <v>49</v>
      </c>
    </row>
    <row r="4" spans="1:16" s="40" customFormat="1">
      <c r="A4" s="23" t="str">
        <f t="shared" si="0"/>
        <v>lørdag</v>
      </c>
      <c r="B4" s="68">
        <v>40453</v>
      </c>
      <c r="C4" s="38"/>
      <c r="D4" s="38"/>
      <c r="E4" s="38"/>
      <c r="F4" s="38"/>
      <c r="G4" s="38"/>
      <c r="H4" s="38"/>
      <c r="I4" s="38"/>
      <c r="J4" s="38" t="s">
        <v>42</v>
      </c>
      <c r="K4" s="38"/>
      <c r="L4" s="38"/>
      <c r="M4" s="38"/>
      <c r="N4" s="38"/>
    </row>
    <row r="5" spans="1:16" s="42" customFormat="1">
      <c r="A5" s="73" t="str">
        <f t="shared" si="0"/>
        <v>søndag</v>
      </c>
      <c r="B5" s="75">
        <v>40454</v>
      </c>
      <c r="C5" s="41"/>
      <c r="D5" s="41"/>
      <c r="E5" s="41"/>
      <c r="F5" s="41"/>
      <c r="G5" s="41"/>
      <c r="H5" s="41"/>
      <c r="I5" s="41" t="s">
        <v>47</v>
      </c>
      <c r="J5" s="41"/>
      <c r="K5" s="41"/>
      <c r="L5" s="41" t="s">
        <v>48</v>
      </c>
      <c r="M5" s="41"/>
      <c r="N5" s="41"/>
    </row>
    <row r="6" spans="1:16" s="40" customFormat="1">
      <c r="A6" s="23" t="str">
        <f t="shared" si="0"/>
        <v>mandag</v>
      </c>
      <c r="B6" s="68">
        <v>40455</v>
      </c>
      <c r="C6" s="35"/>
      <c r="D6" s="38"/>
      <c r="E6" s="38"/>
      <c r="F6" s="38" t="s">
        <v>44</v>
      </c>
      <c r="G6" s="38"/>
      <c r="H6" s="38"/>
      <c r="I6" s="38"/>
      <c r="J6" s="38"/>
      <c r="K6" s="38"/>
      <c r="L6" s="35"/>
      <c r="M6" s="38"/>
      <c r="N6" s="38"/>
    </row>
    <row r="7" spans="1:16" s="40" customFormat="1">
      <c r="A7" s="23" t="str">
        <f t="shared" si="0"/>
        <v>tirsdag</v>
      </c>
      <c r="B7" s="68">
        <v>40456</v>
      </c>
      <c r="C7" s="38"/>
      <c r="D7" s="38" t="s">
        <v>46</v>
      </c>
      <c r="E7" s="38"/>
      <c r="F7" s="38"/>
      <c r="G7" s="38" t="s">
        <v>44</v>
      </c>
      <c r="H7" s="38"/>
      <c r="I7" s="38"/>
      <c r="J7" s="38"/>
      <c r="K7" s="38"/>
      <c r="L7" s="38"/>
      <c r="M7" s="38"/>
      <c r="N7" s="38"/>
    </row>
    <row r="8" spans="1:16" s="40" customFormat="1">
      <c r="A8" s="23" t="str">
        <f t="shared" si="0"/>
        <v>onsdag</v>
      </c>
      <c r="B8" s="68">
        <v>40457</v>
      </c>
      <c r="C8" s="38" t="s">
        <v>40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6" s="40" customFormat="1">
      <c r="A9" s="23" t="str">
        <f t="shared" si="0"/>
        <v>torsdag</v>
      </c>
      <c r="B9" s="68">
        <v>40458</v>
      </c>
      <c r="C9" s="38" t="s">
        <v>46</v>
      </c>
      <c r="D9" s="38"/>
      <c r="E9" s="38"/>
      <c r="F9" s="38"/>
      <c r="G9" s="38"/>
      <c r="H9" s="38"/>
      <c r="I9" s="38"/>
      <c r="J9" s="38"/>
      <c r="K9" s="38" t="s">
        <v>44</v>
      </c>
      <c r="L9" s="38"/>
      <c r="M9" s="38"/>
      <c r="N9" s="38"/>
    </row>
    <row r="10" spans="1:16" s="40" customFormat="1">
      <c r="A10" s="23" t="str">
        <f t="shared" si="0"/>
        <v>fredag</v>
      </c>
      <c r="B10" s="68">
        <v>40459</v>
      </c>
      <c r="C10" s="38"/>
      <c r="D10" s="38"/>
      <c r="E10" s="38" t="s">
        <v>44</v>
      </c>
      <c r="F10" s="38"/>
      <c r="G10" s="38"/>
      <c r="H10" s="38"/>
      <c r="I10" s="38"/>
      <c r="J10" s="38"/>
      <c r="K10" s="38"/>
      <c r="L10" s="38"/>
      <c r="M10" s="38"/>
      <c r="N10" s="38" t="s">
        <v>49</v>
      </c>
    </row>
    <row r="11" spans="1:16" s="46" customFormat="1">
      <c r="A11" s="23" t="str">
        <f t="shared" si="0"/>
        <v>lørdag</v>
      </c>
      <c r="B11" s="68">
        <v>40460</v>
      </c>
      <c r="C11" s="38"/>
      <c r="D11" s="38"/>
      <c r="E11" s="38"/>
      <c r="F11" s="38"/>
      <c r="G11" s="38"/>
      <c r="H11" s="38"/>
      <c r="I11" s="38"/>
      <c r="J11" s="38"/>
      <c r="K11" s="38"/>
      <c r="L11" s="38" t="s">
        <v>42</v>
      </c>
      <c r="M11" s="38"/>
      <c r="N11" s="38"/>
    </row>
    <row r="12" spans="1:16" s="42" customFormat="1">
      <c r="A12" s="73" t="str">
        <f t="shared" si="0"/>
        <v>søndag</v>
      </c>
      <c r="B12" s="75">
        <v>40461</v>
      </c>
      <c r="C12" s="41"/>
      <c r="D12" s="41"/>
      <c r="E12" s="41"/>
      <c r="F12" s="41"/>
      <c r="G12" s="41"/>
      <c r="H12" s="41"/>
      <c r="I12" s="41" t="s">
        <v>44</v>
      </c>
      <c r="J12" s="41"/>
      <c r="K12" s="41"/>
      <c r="L12" s="41"/>
      <c r="M12" s="41" t="s">
        <v>48</v>
      </c>
      <c r="N12" s="41"/>
    </row>
    <row r="13" spans="1:16" s="40" customFormat="1">
      <c r="A13" s="23" t="str">
        <f t="shared" si="0"/>
        <v>mandag</v>
      </c>
      <c r="B13" s="68">
        <v>40462</v>
      </c>
      <c r="C13" s="38"/>
      <c r="D13" s="38" t="s">
        <v>44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6" s="40" customFormat="1">
      <c r="A14" s="23" t="str">
        <f t="shared" si="0"/>
        <v>tirsdag</v>
      </c>
      <c r="B14" s="68">
        <v>40463</v>
      </c>
      <c r="C14" s="38"/>
      <c r="D14" s="38"/>
      <c r="E14" s="38"/>
      <c r="F14" s="38"/>
      <c r="G14" s="38" t="s">
        <v>46</v>
      </c>
      <c r="H14" s="38"/>
      <c r="I14" s="38"/>
      <c r="J14" s="38" t="s">
        <v>44</v>
      </c>
      <c r="K14" s="38"/>
      <c r="L14" s="38"/>
      <c r="M14" s="38"/>
      <c r="N14" s="38"/>
    </row>
    <row r="15" spans="1:16" s="40" customFormat="1">
      <c r="A15" s="23" t="str">
        <f t="shared" si="0"/>
        <v>onsdag</v>
      </c>
      <c r="B15" s="68">
        <v>40464</v>
      </c>
      <c r="C15" s="38" t="s">
        <v>40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6" s="40" customFormat="1">
      <c r="A16" s="23" t="str">
        <f t="shared" si="0"/>
        <v>torsdag</v>
      </c>
      <c r="B16" s="68">
        <v>40465</v>
      </c>
      <c r="C16" s="38" t="s">
        <v>46</v>
      </c>
      <c r="D16" s="38"/>
      <c r="E16" s="38"/>
      <c r="F16" s="38" t="s">
        <v>44</v>
      </c>
      <c r="G16" s="38"/>
      <c r="H16" s="38"/>
      <c r="I16" s="38"/>
      <c r="J16" s="38"/>
      <c r="K16" s="38"/>
      <c r="L16" s="38"/>
      <c r="M16" s="38"/>
      <c r="N16" s="38"/>
    </row>
    <row r="17" spans="1:15">
      <c r="A17" s="23" t="str">
        <f t="shared" si="0"/>
        <v>fredag</v>
      </c>
      <c r="B17" s="68">
        <v>40466</v>
      </c>
      <c r="H17" s="38" t="s">
        <v>44</v>
      </c>
      <c r="N17" s="38" t="s">
        <v>49</v>
      </c>
      <c r="O17" s="40"/>
    </row>
    <row r="18" spans="1:15" s="46" customFormat="1">
      <c r="A18" s="23" t="str">
        <f t="shared" si="0"/>
        <v>lørdag</v>
      </c>
      <c r="B18" s="68">
        <v>40467</v>
      </c>
      <c r="C18" s="38"/>
      <c r="D18" s="38"/>
      <c r="E18" s="38"/>
      <c r="F18" s="38"/>
      <c r="G18" s="38"/>
      <c r="H18" s="38"/>
      <c r="I18" s="38"/>
      <c r="J18" s="38"/>
      <c r="K18" s="38" t="s">
        <v>42</v>
      </c>
      <c r="L18" s="38"/>
      <c r="M18" s="38"/>
      <c r="N18" s="38"/>
    </row>
    <row r="19" spans="1:15" s="42" customFormat="1">
      <c r="A19" s="73" t="str">
        <f t="shared" si="0"/>
        <v>søndag</v>
      </c>
      <c r="B19" s="75">
        <v>40468</v>
      </c>
      <c r="C19" s="41"/>
      <c r="D19" s="41"/>
      <c r="E19" s="41" t="s">
        <v>44</v>
      </c>
      <c r="F19" s="41"/>
      <c r="G19" s="41"/>
      <c r="H19" s="41"/>
      <c r="I19" s="41"/>
      <c r="J19" s="41"/>
      <c r="K19" s="41"/>
      <c r="L19" s="41"/>
      <c r="M19" s="41" t="s">
        <v>48</v>
      </c>
      <c r="N19" s="41"/>
    </row>
    <row r="20" spans="1:15">
      <c r="A20" s="23" t="str">
        <f t="shared" si="0"/>
        <v>mandag</v>
      </c>
      <c r="B20" s="68">
        <v>40469</v>
      </c>
      <c r="I20" s="35"/>
      <c r="L20" s="38" t="s">
        <v>44</v>
      </c>
      <c r="O20" s="40"/>
    </row>
    <row r="21" spans="1:15">
      <c r="A21" s="23" t="str">
        <f t="shared" si="0"/>
        <v>tirsdag</v>
      </c>
      <c r="B21" s="68">
        <v>40470</v>
      </c>
      <c r="D21" s="38" t="s">
        <v>46</v>
      </c>
      <c r="G21" s="38" t="s">
        <v>47</v>
      </c>
      <c r="J21" s="38" t="s">
        <v>48</v>
      </c>
      <c r="O21" s="40"/>
    </row>
    <row r="22" spans="1:15">
      <c r="A22" s="23" t="str">
        <f t="shared" si="0"/>
        <v>onsdag</v>
      </c>
      <c r="B22" s="68">
        <v>40471</v>
      </c>
      <c r="C22" s="38" t="s">
        <v>40</v>
      </c>
      <c r="O22" s="40"/>
    </row>
    <row r="23" spans="1:15">
      <c r="A23" s="23" t="str">
        <f t="shared" si="0"/>
        <v>torsdag</v>
      </c>
      <c r="B23" s="68">
        <v>40472</v>
      </c>
      <c r="C23" s="38" t="s">
        <v>46</v>
      </c>
      <c r="F23" s="38" t="s">
        <v>44</v>
      </c>
      <c r="O23" s="40"/>
    </row>
    <row r="24" spans="1:15">
      <c r="A24" s="23" t="str">
        <f t="shared" si="0"/>
        <v>fredag</v>
      </c>
      <c r="B24" s="68">
        <v>40473</v>
      </c>
      <c r="E24" s="38" t="s">
        <v>47</v>
      </c>
      <c r="H24" s="38" t="s">
        <v>48</v>
      </c>
      <c r="N24" s="38" t="s">
        <v>49</v>
      </c>
      <c r="O24" s="40"/>
    </row>
    <row r="25" spans="1:15">
      <c r="A25" s="23" t="str">
        <f t="shared" si="0"/>
        <v>lørdag</v>
      </c>
      <c r="B25" s="68">
        <v>40474</v>
      </c>
      <c r="I25" s="38" t="s">
        <v>42</v>
      </c>
      <c r="O25" s="40"/>
    </row>
    <row r="26" spans="1:15" s="42" customFormat="1">
      <c r="A26" s="73" t="str">
        <f t="shared" si="0"/>
        <v>søndag</v>
      </c>
      <c r="B26" s="75">
        <v>40475</v>
      </c>
      <c r="C26" s="41"/>
      <c r="D26" s="41"/>
      <c r="E26" s="41"/>
      <c r="F26" s="41"/>
      <c r="G26" s="41"/>
      <c r="H26" s="41"/>
      <c r="I26" s="41"/>
      <c r="J26" s="41"/>
      <c r="K26" s="41" t="s">
        <v>44</v>
      </c>
      <c r="L26" s="41"/>
      <c r="M26" s="41" t="s">
        <v>48</v>
      </c>
      <c r="N26" s="41"/>
    </row>
    <row r="27" spans="1:15">
      <c r="A27" s="23" t="str">
        <f t="shared" si="0"/>
        <v>mandag</v>
      </c>
      <c r="B27" s="68">
        <v>40476</v>
      </c>
      <c r="L27" s="38" t="s">
        <v>44</v>
      </c>
      <c r="O27" s="40"/>
    </row>
    <row r="28" spans="1:15">
      <c r="A28" s="23" t="str">
        <f t="shared" si="0"/>
        <v>tirsdag</v>
      </c>
      <c r="B28" s="68">
        <v>40477</v>
      </c>
      <c r="D28" s="38" t="s">
        <v>46</v>
      </c>
      <c r="G28" s="38" t="s">
        <v>48</v>
      </c>
      <c r="J28" s="38" t="s">
        <v>47</v>
      </c>
      <c r="O28" s="40"/>
    </row>
    <row r="29" spans="1:15">
      <c r="A29" s="23" t="str">
        <f t="shared" si="0"/>
        <v>onsdag</v>
      </c>
      <c r="B29" s="68">
        <v>40478</v>
      </c>
      <c r="C29" s="38" t="s">
        <v>42</v>
      </c>
      <c r="O29" s="40"/>
    </row>
    <row r="30" spans="1:15">
      <c r="A30" s="23" t="str">
        <f t="shared" si="0"/>
        <v>torsdag</v>
      </c>
      <c r="B30" s="68">
        <v>40479</v>
      </c>
      <c r="C30" s="35" t="s">
        <v>46</v>
      </c>
      <c r="D30" s="35"/>
      <c r="E30" s="35"/>
      <c r="F30" s="35" t="s">
        <v>47</v>
      </c>
      <c r="G30" s="35"/>
      <c r="H30" s="35"/>
      <c r="I30" s="35"/>
      <c r="J30" s="35"/>
      <c r="K30" s="35" t="s">
        <v>48</v>
      </c>
      <c r="L30" s="35"/>
      <c r="M30" s="35"/>
      <c r="N30" s="35"/>
      <c r="O30" s="40"/>
    </row>
    <row r="31" spans="1:15">
      <c r="A31" s="23" t="str">
        <f t="shared" si="0"/>
        <v>fredag</v>
      </c>
      <c r="B31" s="68">
        <v>40480</v>
      </c>
      <c r="E31" s="38" t="s">
        <v>48</v>
      </c>
      <c r="H31" s="38" t="s">
        <v>47</v>
      </c>
      <c r="N31" s="38" t="s">
        <v>49</v>
      </c>
      <c r="O31" s="40"/>
    </row>
    <row r="32" spans="1:15">
      <c r="A32" s="23" t="str">
        <f t="shared" si="0"/>
        <v>lørdag</v>
      </c>
      <c r="B32" s="68">
        <v>40481</v>
      </c>
      <c r="O32" s="40"/>
    </row>
    <row r="33" spans="1:18" s="42" customFormat="1">
      <c r="A33" s="73" t="str">
        <f t="shared" si="0"/>
        <v>søndag</v>
      </c>
      <c r="B33" s="75">
        <v>40482</v>
      </c>
      <c r="C33" s="41"/>
      <c r="D33" s="41"/>
      <c r="E33" s="41"/>
      <c r="F33" s="41"/>
      <c r="G33" s="41"/>
      <c r="H33" s="41"/>
      <c r="I33" s="41" t="s">
        <v>44</v>
      </c>
      <c r="J33" s="41"/>
      <c r="K33" s="41"/>
      <c r="L33" s="41"/>
      <c r="M33" s="41"/>
      <c r="N33" s="41"/>
    </row>
    <row r="34" spans="1:18" s="54" customFormat="1" ht="18" customHeight="1">
      <c r="A34" s="30" t="s">
        <v>6</v>
      </c>
      <c r="B34" s="63"/>
      <c r="C34" s="29">
        <f>COUNTA($C$3:$C$33)</f>
        <v>8</v>
      </c>
      <c r="D34" s="29">
        <f>COUNTA($D$3:$D$33)</f>
        <v>4</v>
      </c>
      <c r="E34" s="29">
        <f>COUNTA($E$3:$E$33)</f>
        <v>5</v>
      </c>
      <c r="F34" s="29">
        <f>COUNTA($F$3:$F$33)</f>
        <v>4</v>
      </c>
      <c r="G34" s="29">
        <f>COUNTA($G$3:$G$33)</f>
        <v>4</v>
      </c>
      <c r="H34" s="29">
        <f>COUNTA($H$3:$H$33)</f>
        <v>4</v>
      </c>
      <c r="I34" s="29">
        <f>COUNTA($I$3:$I$33)</f>
        <v>4</v>
      </c>
      <c r="J34" s="29">
        <f>COUNTA($J$3:$J$33)</f>
        <v>4</v>
      </c>
      <c r="K34" s="29">
        <f>COUNTA($K$3:$K$33)</f>
        <v>4</v>
      </c>
      <c r="L34" s="29">
        <f>COUNTA($L$3:$L$33)</f>
        <v>4</v>
      </c>
      <c r="M34" s="29">
        <f>COUNTA($M$3:$M$33)</f>
        <v>3</v>
      </c>
      <c r="N34" s="29">
        <f>COUNTA($N$3:$N$33)</f>
        <v>5</v>
      </c>
      <c r="O34" s="56"/>
      <c r="P34" s="1"/>
      <c r="Q34" s="1"/>
      <c r="R34" s="1"/>
    </row>
    <row r="35" spans="1:18">
      <c r="A35" s="44" t="s">
        <v>32</v>
      </c>
      <c r="B35" s="92"/>
      <c r="C35" s="62">
        <f>COUNTIF($C$3:$C$33,"L")</f>
        <v>4</v>
      </c>
      <c r="D35" s="62">
        <f>COUNTIF($D$3:$D$33,"L")</f>
        <v>3</v>
      </c>
      <c r="E35" s="62">
        <f>COUNTIF($E$3:$E$33,"L")</f>
        <v>0</v>
      </c>
      <c r="F35" s="62">
        <f>COUNTIF($F$3:$F$33,"L")</f>
        <v>0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62">
        <f>COUNTIF($K$3:$K$33,"L")</f>
        <v>0</v>
      </c>
      <c r="L35" s="62">
        <f>COUNTIF($L$3:$L$33,"L")</f>
        <v>0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5</v>
      </c>
      <c r="O36" s="25"/>
      <c r="P36"/>
      <c r="Q36"/>
      <c r="R36"/>
    </row>
    <row r="37" spans="1:18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2</v>
      </c>
      <c r="F37" s="62">
        <f>COUNTIF($F$3:$F$33,"DD2")</f>
        <v>3</v>
      </c>
      <c r="G37" s="62">
        <f>COUNTIF($G$3:$G$33,"DD2")</f>
        <v>1</v>
      </c>
      <c r="H37" s="62">
        <f>COUNTIF($H$3:$H$33,"DD2")</f>
        <v>1</v>
      </c>
      <c r="I37" s="62">
        <f>COUNTIF($I$3:$I$33,"DD2")</f>
        <v>2</v>
      </c>
      <c r="J37" s="62">
        <f>COUNTIF($J$3:$J$33,"DD2")</f>
        <v>1</v>
      </c>
      <c r="K37" s="62">
        <f>COUNTIF($K$3:$K$33,"DD2")</f>
        <v>2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2</v>
      </c>
      <c r="F39" s="62">
        <f>COUNTIF($F$3:$F$33,"DD")</f>
        <v>1</v>
      </c>
      <c r="G39" s="62">
        <f>COUNTIF($G$3:$G$33,"DD")</f>
        <v>1</v>
      </c>
      <c r="H39" s="62">
        <f>COUNTIF($H$3:$H$33,"DD")</f>
        <v>1</v>
      </c>
      <c r="I39" s="62">
        <f>COUNTIF($I$3:$I$33,"DD")</f>
        <v>1</v>
      </c>
      <c r="J39" s="62">
        <f>COUNTIF($J$3:$J$33,"DD")</f>
        <v>1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2</v>
      </c>
      <c r="I40" s="62">
        <f>COUNTIF($I$3:$I$33,"X")</f>
        <v>0</v>
      </c>
      <c r="J40" s="62">
        <f>COUNTIF($J$3:$J$33,"X")</f>
        <v>1</v>
      </c>
      <c r="K40" s="62">
        <f>COUNTIF($K$3:$K$33,"X")</f>
        <v>1</v>
      </c>
      <c r="L40" s="62">
        <f>COUNTIF($L$3:$L$33,"X")</f>
        <v>1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1</v>
      </c>
      <c r="J42" s="62">
        <f>COUNTIF($J$3:$J$33,"V75")</f>
        <v>1</v>
      </c>
      <c r="K42" s="62">
        <f>COUNTIF($K$3:$K$33,"V75")</f>
        <v>1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COUNTA(C5,C12,C19,C26,C33)</f>
        <v>0</v>
      </c>
      <c r="D44" s="24">
        <f t="shared" ref="D44:N44" si="1">COUNTA(D5,D12,D19,D26,D33)</f>
        <v>0</v>
      </c>
      <c r="E44" s="24">
        <f t="shared" si="1"/>
        <v>1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3</v>
      </c>
      <c r="J44" s="24">
        <f t="shared" si="1"/>
        <v>0</v>
      </c>
      <c r="K44" s="24">
        <f t="shared" si="1"/>
        <v>1</v>
      </c>
      <c r="L44" s="24">
        <f t="shared" si="1"/>
        <v>1</v>
      </c>
      <c r="M44" s="24">
        <f t="shared" si="1"/>
        <v>3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 activeCell="K32" sqref="K32"/>
    </sheetView>
  </sheetViews>
  <sheetFormatPr baseColWidth="10" defaultColWidth="9.140625" defaultRowHeight="12.75"/>
  <cols>
    <col min="1" max="1" width="8.7109375" style="46" customWidth="1"/>
    <col min="2" max="2" width="7.7109375" style="68" customWidth="1"/>
    <col min="3" max="14" width="7.7109375" style="38" customWidth="1"/>
    <col min="15" max="15" width="11.42578125" style="37" customWidth="1"/>
    <col min="16" max="16" width="9.140625" style="40" customWidth="1"/>
    <col min="17" max="16384" width="9.140625" style="37"/>
  </cols>
  <sheetData>
    <row r="1" spans="1:16">
      <c r="A1" s="46" t="s">
        <v>16</v>
      </c>
    </row>
    <row r="2" spans="1:16" s="53" customFormat="1">
      <c r="A2" s="46"/>
      <c r="B2" s="77"/>
      <c r="C2" s="78" t="s">
        <v>1</v>
      </c>
      <c r="D2" s="78" t="s">
        <v>20</v>
      </c>
      <c r="E2" s="78" t="s">
        <v>21</v>
      </c>
      <c r="F2" s="79" t="s">
        <v>22</v>
      </c>
      <c r="G2" s="78" t="s">
        <v>28</v>
      </c>
      <c r="H2" s="78" t="s">
        <v>2</v>
      </c>
      <c r="I2" s="78" t="s">
        <v>31</v>
      </c>
      <c r="J2" s="78" t="s">
        <v>3</v>
      </c>
      <c r="K2" s="78" t="s">
        <v>4</v>
      </c>
      <c r="L2" s="78" t="s">
        <v>25</v>
      </c>
      <c r="M2" s="78" t="s">
        <v>33</v>
      </c>
      <c r="N2" s="78" t="s">
        <v>5</v>
      </c>
      <c r="P2" s="45"/>
    </row>
    <row r="3" spans="1:16" s="40" customFormat="1">
      <c r="A3" s="23" t="str">
        <f t="shared" ref="A3:A32" si="0">TEXT(B3,"dddd")</f>
        <v>mandag</v>
      </c>
      <c r="B3" s="68">
        <v>40483</v>
      </c>
      <c r="C3" s="38"/>
      <c r="D3" s="38"/>
      <c r="E3" s="35"/>
      <c r="F3" s="38"/>
      <c r="G3" s="38"/>
      <c r="H3" s="38"/>
      <c r="I3" s="38"/>
      <c r="J3" s="38"/>
      <c r="K3" s="38"/>
      <c r="L3" s="38" t="s">
        <v>44</v>
      </c>
      <c r="M3" s="38"/>
      <c r="N3" s="38"/>
    </row>
    <row r="4" spans="1:16" s="40" customFormat="1">
      <c r="A4" s="23" t="str">
        <f t="shared" si="0"/>
        <v>tirsdag</v>
      </c>
      <c r="B4" s="68">
        <v>40484</v>
      </c>
      <c r="C4" s="38"/>
      <c r="D4" s="38" t="s">
        <v>46</v>
      </c>
      <c r="E4" s="38"/>
      <c r="F4" s="38"/>
      <c r="G4" s="38" t="s">
        <v>47</v>
      </c>
      <c r="H4" s="38"/>
      <c r="I4" s="38"/>
      <c r="J4" s="38" t="s">
        <v>48</v>
      </c>
      <c r="K4" s="38"/>
      <c r="L4" s="38"/>
      <c r="M4" s="38"/>
      <c r="N4" s="38"/>
    </row>
    <row r="5" spans="1:16" s="40" customFormat="1">
      <c r="A5" s="23" t="str">
        <f t="shared" si="0"/>
        <v>onsdag</v>
      </c>
      <c r="B5" s="68">
        <v>40485</v>
      </c>
      <c r="C5" s="38" t="s">
        <v>40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" s="40" customFormat="1">
      <c r="A6" s="23" t="str">
        <f t="shared" si="0"/>
        <v>torsdag</v>
      </c>
      <c r="B6" s="68">
        <v>40486</v>
      </c>
      <c r="C6" s="38" t="s">
        <v>46</v>
      </c>
      <c r="D6" s="38"/>
      <c r="E6" s="38"/>
      <c r="F6" s="38" t="s">
        <v>47</v>
      </c>
      <c r="G6" s="38"/>
      <c r="H6" s="38"/>
      <c r="I6" s="38"/>
      <c r="J6" s="38"/>
      <c r="K6" s="38" t="s">
        <v>48</v>
      </c>
      <c r="L6" s="38"/>
      <c r="M6" s="38"/>
      <c r="N6" s="38"/>
    </row>
    <row r="7" spans="1:16" s="40" customFormat="1">
      <c r="A7" s="23" t="str">
        <f t="shared" si="0"/>
        <v>fredag</v>
      </c>
      <c r="B7" s="68">
        <v>40487</v>
      </c>
      <c r="C7" s="38"/>
      <c r="D7" s="38"/>
      <c r="E7" s="38"/>
      <c r="F7" s="38"/>
      <c r="G7" s="38"/>
      <c r="H7" s="38" t="s">
        <v>44</v>
      </c>
      <c r="I7" s="38"/>
      <c r="J7" s="38"/>
      <c r="K7" s="38"/>
      <c r="L7" s="38"/>
      <c r="M7" s="38"/>
      <c r="N7" s="38" t="s">
        <v>49</v>
      </c>
    </row>
    <row r="8" spans="1:16" s="40" customFormat="1">
      <c r="A8" s="23" t="str">
        <f t="shared" si="0"/>
        <v>lørdag</v>
      </c>
      <c r="B8" s="68">
        <v>40488</v>
      </c>
      <c r="C8" s="38"/>
      <c r="D8" s="38"/>
      <c r="E8" s="38" t="s">
        <v>42</v>
      </c>
      <c r="F8" s="38"/>
      <c r="G8" s="38"/>
      <c r="H8" s="38"/>
      <c r="I8" s="38"/>
      <c r="J8" s="38"/>
      <c r="K8" s="38"/>
      <c r="L8" s="38"/>
      <c r="M8" s="38"/>
      <c r="N8" s="38"/>
    </row>
    <row r="9" spans="1:16" s="42" customFormat="1">
      <c r="A9" s="73" t="str">
        <f t="shared" si="0"/>
        <v>søndag</v>
      </c>
      <c r="B9" s="75">
        <v>40489</v>
      </c>
      <c r="C9" s="41"/>
      <c r="D9" s="41"/>
      <c r="E9" s="41"/>
      <c r="F9" s="41"/>
      <c r="G9" s="41"/>
      <c r="H9" s="41"/>
      <c r="I9" s="41" t="s">
        <v>44</v>
      </c>
      <c r="J9" s="41"/>
      <c r="K9" s="41"/>
      <c r="L9" s="41"/>
      <c r="M9" s="41" t="s">
        <v>48</v>
      </c>
      <c r="N9" s="41"/>
    </row>
    <row r="10" spans="1:16" s="40" customFormat="1">
      <c r="A10" s="23" t="str">
        <f t="shared" si="0"/>
        <v>mandag</v>
      </c>
      <c r="B10" s="68">
        <v>40490</v>
      </c>
      <c r="C10" s="38"/>
      <c r="D10" s="38"/>
      <c r="E10" s="38"/>
      <c r="F10" s="38"/>
      <c r="G10" s="38"/>
      <c r="H10" s="35"/>
      <c r="I10" s="38"/>
      <c r="J10" s="38"/>
      <c r="K10" s="38"/>
      <c r="L10" s="38" t="s">
        <v>44</v>
      </c>
      <c r="M10" s="38"/>
      <c r="N10" s="38"/>
    </row>
    <row r="11" spans="1:16" s="40" customFormat="1">
      <c r="A11" s="23" t="str">
        <f t="shared" si="0"/>
        <v>tirsdag</v>
      </c>
      <c r="B11" s="68">
        <v>40491</v>
      </c>
      <c r="C11" s="38"/>
      <c r="D11" s="38" t="s">
        <v>46</v>
      </c>
      <c r="E11" s="38"/>
      <c r="F11" s="38"/>
      <c r="G11" s="38" t="s">
        <v>47</v>
      </c>
      <c r="H11" s="38"/>
      <c r="I11" s="38"/>
      <c r="J11" s="38" t="s">
        <v>48</v>
      </c>
      <c r="K11" s="38"/>
      <c r="L11" s="38"/>
      <c r="M11" s="38"/>
      <c r="N11" s="38"/>
    </row>
    <row r="12" spans="1:16" s="40" customFormat="1">
      <c r="A12" s="23" t="str">
        <f t="shared" si="0"/>
        <v>onsdag</v>
      </c>
      <c r="B12" s="68">
        <v>40492</v>
      </c>
      <c r="C12" s="38" t="s">
        <v>40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6" s="40" customFormat="1">
      <c r="A13" s="23" t="str">
        <f t="shared" si="0"/>
        <v>torsdag</v>
      </c>
      <c r="B13" s="68">
        <v>40493</v>
      </c>
      <c r="C13" s="38" t="s">
        <v>46</v>
      </c>
      <c r="D13" s="38"/>
      <c r="E13" s="38"/>
      <c r="F13" s="38"/>
      <c r="G13" s="38"/>
      <c r="H13" s="38"/>
      <c r="I13" s="38"/>
      <c r="J13" s="38"/>
      <c r="K13" s="38" t="s">
        <v>44</v>
      </c>
      <c r="L13" s="38"/>
      <c r="M13" s="38"/>
      <c r="N13" s="38"/>
    </row>
    <row r="14" spans="1:16" s="40" customFormat="1">
      <c r="A14" s="23" t="str">
        <f t="shared" si="0"/>
        <v>fredag</v>
      </c>
      <c r="B14" s="68">
        <v>40494</v>
      </c>
      <c r="C14" s="38"/>
      <c r="D14" s="38"/>
      <c r="E14" s="38" t="s">
        <v>44</v>
      </c>
      <c r="F14" s="38"/>
      <c r="G14" s="38"/>
      <c r="H14" s="38"/>
      <c r="I14" s="38"/>
      <c r="J14" s="38"/>
      <c r="K14" s="38"/>
      <c r="L14" s="38"/>
      <c r="M14" s="38"/>
      <c r="N14" s="38" t="s">
        <v>49</v>
      </c>
    </row>
    <row r="15" spans="1:16" s="46" customFormat="1">
      <c r="A15" s="23" t="str">
        <f t="shared" si="0"/>
        <v>lørdag</v>
      </c>
      <c r="B15" s="68">
        <v>40495</v>
      </c>
      <c r="C15" s="38"/>
      <c r="D15" s="38"/>
      <c r="E15" s="38"/>
      <c r="F15" s="38"/>
      <c r="G15" s="38"/>
      <c r="H15" s="38" t="s">
        <v>42</v>
      </c>
      <c r="I15" s="38"/>
      <c r="J15" s="38"/>
      <c r="K15" s="38"/>
      <c r="L15" s="38"/>
      <c r="M15" s="38"/>
      <c r="N15" s="38"/>
    </row>
    <row r="16" spans="1:16" s="42" customFormat="1">
      <c r="A16" s="73" t="str">
        <f t="shared" si="0"/>
        <v>søndag</v>
      </c>
      <c r="B16" s="75">
        <v>40496</v>
      </c>
      <c r="C16" s="41"/>
      <c r="D16" s="41"/>
      <c r="E16" s="41"/>
      <c r="F16" s="41"/>
      <c r="G16" s="41"/>
      <c r="H16" s="41"/>
      <c r="I16" s="41" t="s">
        <v>44</v>
      </c>
      <c r="J16" s="41"/>
      <c r="K16" s="41"/>
      <c r="L16" s="41"/>
      <c r="M16" s="41"/>
      <c r="N16" s="41"/>
    </row>
    <row r="17" spans="1:14" s="40" customFormat="1">
      <c r="A17" s="23" t="str">
        <f t="shared" si="0"/>
        <v>mandag</v>
      </c>
      <c r="B17" s="68">
        <v>40497</v>
      </c>
      <c r="C17" s="38"/>
      <c r="D17" s="38"/>
      <c r="E17" s="38"/>
      <c r="F17" s="35" t="s">
        <v>48</v>
      </c>
      <c r="G17" s="38"/>
      <c r="H17" s="38"/>
      <c r="I17" s="38"/>
      <c r="J17" s="38"/>
      <c r="K17" s="38"/>
      <c r="L17" s="38" t="s">
        <v>47</v>
      </c>
      <c r="M17" s="38"/>
      <c r="N17" s="38"/>
    </row>
    <row r="18" spans="1:14" s="40" customFormat="1">
      <c r="A18" s="23" t="str">
        <f t="shared" si="0"/>
        <v>tirsdag</v>
      </c>
      <c r="B18" s="68">
        <v>40498</v>
      </c>
      <c r="C18" s="38"/>
      <c r="D18" s="38" t="s">
        <v>46</v>
      </c>
      <c r="E18" s="38"/>
      <c r="F18" s="38"/>
      <c r="G18" s="38"/>
      <c r="H18" s="38"/>
      <c r="I18" s="38"/>
      <c r="J18" s="38" t="s">
        <v>44</v>
      </c>
      <c r="K18" s="38"/>
      <c r="L18" s="38"/>
      <c r="M18" s="38"/>
      <c r="N18" s="38"/>
    </row>
    <row r="19" spans="1:14" s="40" customFormat="1">
      <c r="A19" s="23" t="str">
        <f t="shared" si="0"/>
        <v>onsdag</v>
      </c>
      <c r="B19" s="68">
        <v>40499</v>
      </c>
      <c r="C19" s="38" t="s">
        <v>40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s="40" customFormat="1">
      <c r="A20" s="23" t="str">
        <f t="shared" si="0"/>
        <v>torsdag</v>
      </c>
      <c r="B20" s="68">
        <v>40500</v>
      </c>
      <c r="C20" s="38" t="s">
        <v>46</v>
      </c>
      <c r="E20" s="38"/>
      <c r="F20" s="38"/>
      <c r="G20" s="38"/>
      <c r="H20" s="38"/>
      <c r="I20" s="38"/>
      <c r="J20" s="38"/>
      <c r="K20" s="38" t="s">
        <v>44</v>
      </c>
      <c r="L20" s="38"/>
      <c r="M20" s="38"/>
      <c r="N20" s="38"/>
    </row>
    <row r="21" spans="1:14" s="40" customFormat="1">
      <c r="A21" s="23" t="str">
        <f t="shared" si="0"/>
        <v>fredag</v>
      </c>
      <c r="B21" s="68">
        <v>40501</v>
      </c>
      <c r="C21" s="38"/>
      <c r="D21" s="38"/>
      <c r="E21" s="38" t="s">
        <v>47</v>
      </c>
      <c r="F21" s="38"/>
      <c r="G21" s="38"/>
      <c r="H21" s="38" t="s">
        <v>48</v>
      </c>
      <c r="I21" s="38"/>
      <c r="J21" s="38"/>
      <c r="K21" s="38"/>
      <c r="L21" s="38"/>
      <c r="M21" s="38"/>
      <c r="N21" s="38" t="s">
        <v>49</v>
      </c>
    </row>
    <row r="22" spans="1:14" s="40" customFormat="1">
      <c r="A22" s="23" t="str">
        <f t="shared" si="0"/>
        <v>lørdag</v>
      </c>
      <c r="B22" s="68">
        <v>40502</v>
      </c>
      <c r="C22" s="38"/>
      <c r="D22" s="38"/>
      <c r="E22" s="38"/>
      <c r="F22" s="38"/>
      <c r="G22" s="38" t="s">
        <v>42</v>
      </c>
      <c r="H22" s="38"/>
      <c r="I22" s="38"/>
      <c r="J22" s="38"/>
      <c r="K22" s="38"/>
      <c r="L22" s="38"/>
      <c r="M22" s="38"/>
      <c r="N22" s="38"/>
    </row>
    <row r="23" spans="1:14" s="42" customFormat="1">
      <c r="A23" s="73" t="str">
        <f t="shared" si="0"/>
        <v>søndag</v>
      </c>
      <c r="B23" s="75">
        <v>40503</v>
      </c>
      <c r="C23" s="41"/>
      <c r="D23" s="41"/>
      <c r="E23" s="41"/>
      <c r="F23" s="41"/>
      <c r="G23" s="41"/>
      <c r="H23" s="41"/>
      <c r="I23" s="41" t="s">
        <v>44</v>
      </c>
      <c r="J23" s="41"/>
      <c r="K23" s="41"/>
      <c r="L23" s="41"/>
      <c r="M23" s="41" t="s">
        <v>48</v>
      </c>
      <c r="N23" s="41"/>
    </row>
    <row r="24" spans="1:14" s="40" customFormat="1">
      <c r="A24" s="23" t="str">
        <f t="shared" si="0"/>
        <v>mandag</v>
      </c>
      <c r="B24" s="68">
        <v>40504</v>
      </c>
      <c r="C24" s="38"/>
      <c r="D24" s="38"/>
      <c r="E24" s="38"/>
      <c r="F24" s="38"/>
      <c r="G24" s="38" t="s">
        <v>47</v>
      </c>
      <c r="H24" s="38"/>
      <c r="I24" s="38"/>
      <c r="J24" s="38"/>
      <c r="K24" s="38"/>
      <c r="L24" s="38" t="s">
        <v>48</v>
      </c>
      <c r="M24" s="38"/>
      <c r="N24" s="38"/>
    </row>
    <row r="25" spans="1:14" s="40" customFormat="1">
      <c r="A25" s="23" t="str">
        <f t="shared" si="0"/>
        <v>tirsdag</v>
      </c>
      <c r="B25" s="68">
        <v>40505</v>
      </c>
      <c r="C25" s="38"/>
      <c r="D25" s="38" t="s">
        <v>46</v>
      </c>
      <c r="E25" s="38"/>
      <c r="F25" s="38"/>
      <c r="G25" s="38"/>
      <c r="H25" s="38"/>
      <c r="I25" s="38"/>
      <c r="J25" s="38" t="s">
        <v>44</v>
      </c>
      <c r="K25" s="38"/>
      <c r="L25" s="38"/>
      <c r="M25" s="38"/>
      <c r="N25" s="38"/>
    </row>
    <row r="26" spans="1:14" s="40" customFormat="1">
      <c r="A26" s="23" t="str">
        <f t="shared" si="0"/>
        <v>onsdag</v>
      </c>
      <c r="B26" s="68">
        <v>40506</v>
      </c>
      <c r="C26" s="38" t="s">
        <v>42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4" s="40" customFormat="1">
      <c r="A27" s="23" t="str">
        <f t="shared" si="0"/>
        <v>torsdag</v>
      </c>
      <c r="B27" s="68">
        <v>40507</v>
      </c>
      <c r="C27" s="38" t="s">
        <v>46</v>
      </c>
      <c r="D27" s="38"/>
      <c r="E27" s="38"/>
      <c r="F27" s="38" t="s">
        <v>47</v>
      </c>
      <c r="G27" s="38"/>
      <c r="H27" s="38"/>
      <c r="I27" s="38"/>
      <c r="J27" s="38"/>
      <c r="K27" s="38" t="s">
        <v>48</v>
      </c>
      <c r="L27" s="38"/>
      <c r="M27" s="38"/>
      <c r="N27" s="38"/>
    </row>
    <row r="28" spans="1:14" s="40" customFormat="1">
      <c r="A28" s="23" t="str">
        <f t="shared" si="0"/>
        <v>fredag</v>
      </c>
      <c r="B28" s="68">
        <v>40508</v>
      </c>
      <c r="C28" s="38"/>
      <c r="D28" s="38"/>
      <c r="E28" s="38" t="s">
        <v>48</v>
      </c>
      <c r="F28" s="38"/>
      <c r="G28" s="38"/>
      <c r="H28" s="38" t="s">
        <v>47</v>
      </c>
      <c r="I28" s="38"/>
      <c r="J28" s="38"/>
      <c r="K28" s="38"/>
      <c r="L28" s="38"/>
      <c r="M28" s="38"/>
      <c r="N28" s="38" t="s">
        <v>49</v>
      </c>
    </row>
    <row r="29" spans="1:14" s="40" customFormat="1">
      <c r="A29" s="23" t="str">
        <f t="shared" si="0"/>
        <v>lørdag</v>
      </c>
      <c r="B29" s="68">
        <v>40509</v>
      </c>
      <c r="C29" s="38"/>
      <c r="D29" s="38"/>
      <c r="E29" s="38"/>
      <c r="F29" s="38" t="s">
        <v>42</v>
      </c>
      <c r="G29" s="38"/>
      <c r="H29" s="38"/>
      <c r="I29" s="38"/>
      <c r="J29" s="38"/>
      <c r="K29" s="38"/>
      <c r="L29" s="38"/>
      <c r="M29" s="38"/>
      <c r="N29" s="38"/>
    </row>
    <row r="30" spans="1:14" s="42" customFormat="1">
      <c r="A30" s="73" t="str">
        <f t="shared" si="0"/>
        <v>søndag</v>
      </c>
      <c r="B30" s="75">
        <v>40510</v>
      </c>
      <c r="C30" s="41"/>
      <c r="D30" s="41"/>
      <c r="E30" s="41"/>
      <c r="F30" s="41"/>
      <c r="G30" s="41"/>
      <c r="H30" s="41"/>
      <c r="I30" s="41"/>
      <c r="J30" s="41"/>
      <c r="K30" s="41"/>
      <c r="L30" s="41" t="s">
        <v>44</v>
      </c>
      <c r="M30" s="41" t="s">
        <v>48</v>
      </c>
      <c r="N30" s="41"/>
    </row>
    <row r="31" spans="1:14" s="40" customFormat="1">
      <c r="A31" s="23" t="str">
        <f t="shared" si="0"/>
        <v>mandag</v>
      </c>
      <c r="B31" s="68">
        <v>40511</v>
      </c>
      <c r="C31" s="38"/>
      <c r="D31" s="38" t="s">
        <v>44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s="40" customFormat="1">
      <c r="A32" s="23" t="str">
        <f t="shared" si="0"/>
        <v>tirsdag</v>
      </c>
      <c r="B32" s="68">
        <v>40512</v>
      </c>
      <c r="C32" s="38" t="s">
        <v>46</v>
      </c>
      <c r="D32" s="38"/>
      <c r="E32" s="38"/>
      <c r="F32" s="38"/>
      <c r="G32" s="38" t="s">
        <v>48</v>
      </c>
      <c r="H32" s="38"/>
      <c r="I32" s="38"/>
      <c r="J32" s="38" t="s">
        <v>47</v>
      </c>
      <c r="K32" s="38"/>
      <c r="L32" s="38"/>
      <c r="M32" s="38"/>
      <c r="N32" s="38"/>
    </row>
    <row r="33" spans="1:18" s="46" customFormat="1" ht="18.75" customHeight="1">
      <c r="A33" s="30"/>
      <c r="B33" s="6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5</v>
      </c>
      <c r="E34" s="29">
        <f>COUNTA($E$3:$E$33)</f>
        <v>4</v>
      </c>
      <c r="F34" s="29">
        <f>COUNTA($F$3:$F$33)</f>
        <v>4</v>
      </c>
      <c r="G34" s="29">
        <f>COUNTA($G$3:$G$33)</f>
        <v>5</v>
      </c>
      <c r="H34" s="29">
        <f>COUNTA($H$3:$H$33)</f>
        <v>4</v>
      </c>
      <c r="I34" s="29">
        <f>COUNTA($I$3:$I$33)</f>
        <v>3</v>
      </c>
      <c r="J34" s="29">
        <f>COUNTA($J$3:$J$33)</f>
        <v>5</v>
      </c>
      <c r="K34" s="29">
        <f>COUNTA($K$3:$K$33)</f>
        <v>4</v>
      </c>
      <c r="L34" s="29">
        <f>COUNTA($L$3:$L$33)</f>
        <v>5</v>
      </c>
      <c r="M34" s="29">
        <f>COUNTA($M$3:$M$33)</f>
        <v>3</v>
      </c>
      <c r="N34" s="29">
        <f>COUNTA($N$3:$N$33)</f>
        <v>4</v>
      </c>
      <c r="O34" s="56"/>
      <c r="P34" s="1"/>
      <c r="Q34" s="1"/>
      <c r="R34" s="1"/>
    </row>
    <row r="35" spans="1:18">
      <c r="A35" s="44" t="s">
        <v>32</v>
      </c>
      <c r="B35" s="92"/>
      <c r="C35" s="62">
        <f>COUNTIF($C$3:$C$33,"L")</f>
        <v>5</v>
      </c>
      <c r="D35" s="62">
        <f>COUNTIF($D$3:$D$33,"L")</f>
        <v>4</v>
      </c>
      <c r="E35" s="62">
        <f>COUNTIF($E$3:$E$33,"L")</f>
        <v>0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62">
        <f>COUNTIF($K$3:$K$33,"L")</f>
        <v>0</v>
      </c>
      <c r="L35" s="62">
        <f>COUNTIF($L$3:$L$33,"L")</f>
        <v>0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4</v>
      </c>
      <c r="O36" s="25"/>
      <c r="P36"/>
      <c r="Q36"/>
      <c r="R36"/>
    </row>
    <row r="37" spans="1:18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1</v>
      </c>
      <c r="F37" s="62">
        <f>COUNTIF($F$3:$F$33,"DD2")</f>
        <v>0</v>
      </c>
      <c r="G37" s="62">
        <f>COUNTIF($G$3:$G$33,"DD2")</f>
        <v>0</v>
      </c>
      <c r="H37" s="62">
        <f>COUNTIF($H$3:$H$33,"DD2")</f>
        <v>1</v>
      </c>
      <c r="I37" s="62">
        <f>COUNTIF($I$3:$I$33,"DD2")</f>
        <v>3</v>
      </c>
      <c r="J37" s="62">
        <f>COUNTIF($J$3:$J$33,"DD2")</f>
        <v>2</v>
      </c>
      <c r="K37" s="62">
        <f>COUNTIF($K$3:$K$33,"DD2")</f>
        <v>2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1</v>
      </c>
      <c r="F39" s="62">
        <f>COUNTIF($F$3:$F$33,"DD")</f>
        <v>2</v>
      </c>
      <c r="G39" s="62">
        <f>COUNTIF($G$3:$G$33,"DD")</f>
        <v>3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62">
        <f>COUNTIF($K$3:$K$33,"DD")</f>
        <v>0</v>
      </c>
      <c r="L39" s="62">
        <f>COUNTIF($L$3:$L$33,"DD")</f>
        <v>1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1</v>
      </c>
      <c r="G40" s="62">
        <f>COUNTIF($G$3:$G$33,"X")</f>
        <v>1</v>
      </c>
      <c r="H40" s="62">
        <f>COUNTIF($H$3:$H$33,"X")</f>
        <v>1</v>
      </c>
      <c r="I40" s="62">
        <f>COUNTIF($I$3:$I$33,"X")</f>
        <v>0</v>
      </c>
      <c r="J40" s="62">
        <f>COUNTIF($J$3:$J$33,"X")</f>
        <v>2</v>
      </c>
      <c r="K40" s="62">
        <f>COUNTIF($K$3:$K$33,"X")</f>
        <v>2</v>
      </c>
      <c r="L40" s="62">
        <f>COUNTIF($L$3:$L$33,"X")</f>
        <v>1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1</v>
      </c>
      <c r="G42" s="62">
        <f>COUNTIF($G$3:$G$33,"V75")</f>
        <v>1</v>
      </c>
      <c r="H42" s="62">
        <f>COUNTIF($H$3:$H$33,"V75")</f>
        <v>1</v>
      </c>
      <c r="I42" s="62">
        <f>COUNTIF($I$3:$I$33,"V75")</f>
        <v>0</v>
      </c>
      <c r="J42" s="62">
        <f>COUNTIF($J$3:$J$33,"V75")</f>
        <v>0</v>
      </c>
      <c r="K42" s="62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COUNTA(C9,C16,C23,C30)</f>
        <v>0</v>
      </c>
      <c r="D44" s="24">
        <f t="shared" ref="D44:N44" si="1">COUNTA(D9,D16,D23,D30)</f>
        <v>0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3</v>
      </c>
      <c r="J44" s="24">
        <f t="shared" si="1"/>
        <v>0</v>
      </c>
      <c r="K44" s="24">
        <f t="shared" si="1"/>
        <v>0</v>
      </c>
      <c r="L44" s="24">
        <f t="shared" si="1"/>
        <v>1</v>
      </c>
      <c r="M44" s="24">
        <f t="shared" si="1"/>
        <v>3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zoomScaleNormal="100" workbookViewId="0">
      <pane ySplit="2" topLeftCell="A3" activePane="bottomLeft" state="frozen"/>
      <selection pane="bottomLeft" activeCell="C28" sqref="C28"/>
    </sheetView>
  </sheetViews>
  <sheetFormatPr baseColWidth="10" defaultColWidth="9.140625" defaultRowHeight="12.75"/>
  <cols>
    <col min="1" max="1" width="8.7109375" style="8" customWidth="1"/>
    <col min="2" max="2" width="7.7109375" style="63" customWidth="1"/>
    <col min="3" max="14" width="7.7109375" style="17" customWidth="1"/>
    <col min="15" max="15" width="11.42578125" customWidth="1"/>
  </cols>
  <sheetData>
    <row r="1" spans="1:15">
      <c r="A1" s="8" t="s">
        <v>17</v>
      </c>
    </row>
    <row r="2" spans="1:15" s="2" customFormat="1">
      <c r="A2" s="8"/>
      <c r="B2" s="64"/>
      <c r="C2" s="19" t="s">
        <v>18</v>
      </c>
      <c r="D2" s="19" t="s">
        <v>20</v>
      </c>
      <c r="E2" s="19" t="s">
        <v>21</v>
      </c>
      <c r="F2" s="32" t="s">
        <v>22</v>
      </c>
      <c r="G2" s="19" t="s">
        <v>30</v>
      </c>
      <c r="H2" s="19" t="s">
        <v>2</v>
      </c>
      <c r="I2" s="19" t="s">
        <v>31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5</v>
      </c>
    </row>
    <row r="3" spans="1:15" s="18" customFormat="1">
      <c r="A3" s="23" t="str">
        <f t="shared" ref="A3:A33" si="0">TEXT(B3,"dddd")</f>
        <v>onsdag</v>
      </c>
      <c r="B3" s="68">
        <v>40513</v>
      </c>
      <c r="C3" s="38" t="s">
        <v>40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0"/>
    </row>
    <row r="4" spans="1:15" s="18" customFormat="1">
      <c r="A4" s="23" t="str">
        <f t="shared" si="0"/>
        <v>torsdag</v>
      </c>
      <c r="B4" s="68">
        <v>40514</v>
      </c>
      <c r="C4" s="38" t="s">
        <v>46</v>
      </c>
      <c r="D4" s="38"/>
      <c r="E4" s="38"/>
      <c r="F4" s="38" t="s">
        <v>47</v>
      </c>
      <c r="G4" s="38"/>
      <c r="H4" s="38"/>
      <c r="I4" s="38"/>
      <c r="J4" s="38"/>
      <c r="K4" s="38" t="s">
        <v>48</v>
      </c>
      <c r="L4" s="38"/>
      <c r="M4" s="38"/>
      <c r="N4" s="38"/>
      <c r="O4" s="40"/>
    </row>
    <row r="5" spans="1:15" s="40" customFormat="1">
      <c r="A5" s="34" t="str">
        <f t="shared" si="0"/>
        <v>fredag</v>
      </c>
      <c r="B5" s="68">
        <v>40515</v>
      </c>
      <c r="C5" s="38"/>
      <c r="D5" s="38"/>
      <c r="E5" s="38" t="s">
        <v>44</v>
      </c>
      <c r="F5" s="38"/>
      <c r="G5" s="38"/>
      <c r="H5" s="38"/>
      <c r="I5" s="38"/>
      <c r="J5" s="38"/>
      <c r="K5" s="38"/>
      <c r="L5" s="38"/>
      <c r="M5" s="38"/>
      <c r="N5" s="38" t="s">
        <v>49</v>
      </c>
    </row>
    <row r="6" spans="1:15" s="18" customFormat="1">
      <c r="A6" s="23" t="str">
        <f t="shared" si="0"/>
        <v>lørdag</v>
      </c>
      <c r="B6" s="68">
        <v>40516</v>
      </c>
      <c r="C6" s="38"/>
      <c r="D6" s="38"/>
      <c r="E6" s="38"/>
      <c r="F6" s="38"/>
      <c r="G6" s="38"/>
      <c r="H6" s="38"/>
      <c r="I6" s="38"/>
      <c r="J6" s="38"/>
      <c r="K6" s="38"/>
      <c r="L6" s="38" t="s">
        <v>42</v>
      </c>
      <c r="M6" s="38"/>
      <c r="N6" s="38"/>
      <c r="O6" s="40"/>
    </row>
    <row r="7" spans="1:15" s="42" customFormat="1">
      <c r="A7" s="73" t="str">
        <f t="shared" si="0"/>
        <v>søndag</v>
      </c>
      <c r="B7" s="75">
        <v>40517</v>
      </c>
      <c r="C7" s="41"/>
      <c r="D7" s="41"/>
      <c r="E7" s="41"/>
      <c r="F7" s="41"/>
      <c r="G7" s="41"/>
      <c r="H7" s="41" t="s">
        <v>44</v>
      </c>
      <c r="I7" s="41"/>
      <c r="J7" s="41"/>
      <c r="K7" s="41"/>
      <c r="L7" s="41"/>
      <c r="M7" s="41" t="s">
        <v>48</v>
      </c>
      <c r="N7" s="41"/>
    </row>
    <row r="8" spans="1:15" s="18" customFormat="1">
      <c r="A8" s="23" t="str">
        <f t="shared" si="0"/>
        <v>mandag</v>
      </c>
      <c r="B8" s="68">
        <v>40518</v>
      </c>
      <c r="C8" s="38"/>
      <c r="D8" s="38" t="s">
        <v>44</v>
      </c>
      <c r="E8" s="38"/>
      <c r="F8" s="38"/>
      <c r="G8" s="38"/>
      <c r="H8" s="38"/>
      <c r="I8" s="38"/>
      <c r="J8" s="38"/>
      <c r="K8" s="38"/>
      <c r="L8" s="35"/>
      <c r="M8" s="38"/>
      <c r="N8" s="38"/>
      <c r="O8" s="40"/>
    </row>
    <row r="9" spans="1:15" s="18" customFormat="1">
      <c r="A9" s="23" t="str">
        <f t="shared" si="0"/>
        <v>tirsdag</v>
      </c>
      <c r="B9" s="68">
        <v>40519</v>
      </c>
      <c r="C9" s="38"/>
      <c r="D9" s="38"/>
      <c r="E9" s="38"/>
      <c r="F9" s="38"/>
      <c r="G9" s="38" t="s">
        <v>44</v>
      </c>
      <c r="H9" s="38"/>
      <c r="I9" s="38"/>
      <c r="J9" s="38"/>
      <c r="K9" s="38"/>
      <c r="L9" s="38" t="s">
        <v>46</v>
      </c>
      <c r="M9" s="38"/>
      <c r="N9" s="38"/>
      <c r="O9" s="40"/>
    </row>
    <row r="10" spans="1:15" s="18" customFormat="1">
      <c r="A10" s="23" t="str">
        <f t="shared" si="0"/>
        <v>onsdag</v>
      </c>
      <c r="B10" s="68">
        <v>40520</v>
      </c>
      <c r="C10" s="38" t="s">
        <v>40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40"/>
    </row>
    <row r="11" spans="1:15" s="18" customFormat="1">
      <c r="A11" s="23" t="str">
        <f t="shared" si="0"/>
        <v>torsdag</v>
      </c>
      <c r="B11" s="68">
        <v>40521</v>
      </c>
      <c r="C11" s="38" t="s">
        <v>46</v>
      </c>
      <c r="D11" s="38"/>
      <c r="E11" s="38"/>
      <c r="F11" s="38"/>
      <c r="G11" s="38"/>
      <c r="H11" s="38"/>
      <c r="I11" s="38"/>
      <c r="J11" s="38"/>
      <c r="K11" s="38" t="s">
        <v>44</v>
      </c>
      <c r="L11" s="38"/>
      <c r="M11" s="38"/>
      <c r="N11" s="38"/>
      <c r="O11" s="40"/>
    </row>
    <row r="12" spans="1:15" s="40" customFormat="1">
      <c r="A12" s="34" t="str">
        <f t="shared" si="0"/>
        <v>fredag</v>
      </c>
      <c r="B12" s="68">
        <v>40522</v>
      </c>
      <c r="C12" s="38"/>
      <c r="D12" s="38"/>
      <c r="E12" s="38" t="s">
        <v>48</v>
      </c>
      <c r="F12" s="38"/>
      <c r="G12" s="38"/>
      <c r="H12" s="38" t="s">
        <v>47</v>
      </c>
      <c r="I12" s="38"/>
      <c r="J12" s="38"/>
      <c r="K12" s="38"/>
      <c r="L12" s="38"/>
      <c r="M12" s="38"/>
      <c r="N12" s="38" t="s">
        <v>49</v>
      </c>
    </row>
    <row r="13" spans="1:15" s="18" customFormat="1">
      <c r="A13" s="23" t="str">
        <f t="shared" si="0"/>
        <v>lørdag</v>
      </c>
      <c r="B13" s="68">
        <v>40523</v>
      </c>
      <c r="C13" s="38"/>
      <c r="D13" s="38"/>
      <c r="E13" s="38"/>
      <c r="F13" s="38"/>
      <c r="G13" s="38"/>
      <c r="H13" s="38"/>
      <c r="I13" s="38"/>
      <c r="J13" s="38" t="s">
        <v>42</v>
      </c>
      <c r="K13" s="38"/>
      <c r="L13" s="38"/>
      <c r="M13" s="38"/>
      <c r="N13" s="38"/>
      <c r="O13" s="40"/>
    </row>
    <row r="14" spans="1:15" s="42" customFormat="1">
      <c r="A14" s="73" t="str">
        <f t="shared" si="0"/>
        <v>søndag</v>
      </c>
      <c r="B14" s="75">
        <v>40524</v>
      </c>
      <c r="C14" s="41"/>
      <c r="D14" s="41"/>
      <c r="E14" s="41"/>
      <c r="F14" s="41"/>
      <c r="G14" s="41"/>
      <c r="H14" s="41"/>
      <c r="I14" s="41" t="s">
        <v>44</v>
      </c>
      <c r="J14" s="41"/>
      <c r="K14" s="41"/>
      <c r="L14" s="41"/>
      <c r="M14" s="41"/>
      <c r="N14" s="41"/>
    </row>
    <row r="15" spans="1:15" s="18" customFormat="1">
      <c r="A15" s="23" t="str">
        <f t="shared" si="0"/>
        <v>mandag</v>
      </c>
      <c r="B15" s="68">
        <v>40525</v>
      </c>
      <c r="C15" s="38"/>
      <c r="D15" s="38"/>
      <c r="E15" s="38"/>
      <c r="F15" s="38"/>
      <c r="G15" s="38"/>
      <c r="H15" s="38"/>
      <c r="I15" s="38"/>
      <c r="J15" s="38"/>
      <c r="K15" s="38"/>
      <c r="L15" s="38" t="s">
        <v>44</v>
      </c>
      <c r="M15" s="38"/>
      <c r="N15" s="38"/>
      <c r="O15" s="40"/>
    </row>
    <row r="16" spans="1:15" s="18" customFormat="1">
      <c r="A16" s="23" t="str">
        <f t="shared" si="0"/>
        <v>tirsdag</v>
      </c>
      <c r="B16" s="68">
        <v>40526</v>
      </c>
      <c r="C16" s="38"/>
      <c r="D16" s="38"/>
      <c r="E16" s="38"/>
      <c r="F16" s="38"/>
      <c r="G16" s="38" t="s">
        <v>44</v>
      </c>
      <c r="H16" s="38"/>
      <c r="I16" s="38"/>
      <c r="J16" s="38" t="s">
        <v>46</v>
      </c>
      <c r="K16" s="38"/>
      <c r="L16" s="38"/>
      <c r="M16" s="38"/>
      <c r="N16" s="38"/>
      <c r="O16" s="40"/>
    </row>
    <row r="17" spans="1:15" s="18" customFormat="1">
      <c r="A17" s="23" t="str">
        <f t="shared" si="0"/>
        <v>onsdag</v>
      </c>
      <c r="B17" s="68">
        <v>40527</v>
      </c>
      <c r="C17" s="38" t="s">
        <v>45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40"/>
    </row>
    <row r="18" spans="1:15" s="18" customFormat="1">
      <c r="A18" s="23" t="str">
        <f t="shared" si="0"/>
        <v>torsdag</v>
      </c>
      <c r="B18" s="68">
        <v>40528</v>
      </c>
      <c r="C18" s="38" t="s">
        <v>46</v>
      </c>
      <c r="D18" s="38"/>
      <c r="E18" s="38"/>
      <c r="F18" s="38"/>
      <c r="G18" s="38"/>
      <c r="H18" s="38"/>
      <c r="I18" s="38"/>
      <c r="J18" s="38"/>
      <c r="K18" s="38" t="s">
        <v>44</v>
      </c>
      <c r="L18" s="38"/>
      <c r="M18" s="38"/>
      <c r="N18" s="38"/>
      <c r="O18" s="40"/>
    </row>
    <row r="19" spans="1:15" s="40" customFormat="1">
      <c r="A19" s="34" t="str">
        <f t="shared" si="0"/>
        <v>fredag</v>
      </c>
      <c r="B19" s="68">
        <v>40529</v>
      </c>
      <c r="C19" s="38"/>
      <c r="D19" s="38"/>
      <c r="E19" s="38"/>
      <c r="F19" s="38"/>
      <c r="G19" s="38"/>
      <c r="H19" s="38" t="s">
        <v>44</v>
      </c>
      <c r="I19" s="38"/>
      <c r="J19" s="38"/>
      <c r="K19" s="38"/>
      <c r="L19" s="38"/>
      <c r="M19" s="38"/>
      <c r="N19" s="38" t="s">
        <v>49</v>
      </c>
    </row>
    <row r="20" spans="1:15" s="18" customFormat="1">
      <c r="A20" s="23" t="str">
        <f t="shared" si="0"/>
        <v>lørdag</v>
      </c>
      <c r="B20" s="68">
        <v>40530</v>
      </c>
      <c r="C20" s="38"/>
      <c r="D20" s="38" t="s">
        <v>42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0"/>
    </row>
    <row r="21" spans="1:15" s="42" customFormat="1" ht="12" customHeight="1">
      <c r="A21" s="73" t="str">
        <f t="shared" si="0"/>
        <v>søndag</v>
      </c>
      <c r="B21" s="75">
        <v>40531</v>
      </c>
      <c r="C21" s="41"/>
      <c r="D21" s="41"/>
      <c r="E21" s="41" t="s">
        <v>44</v>
      </c>
      <c r="F21" s="41"/>
      <c r="G21" s="41"/>
      <c r="H21" s="41"/>
      <c r="I21" s="41"/>
      <c r="J21" s="41"/>
      <c r="K21" s="41"/>
      <c r="L21" s="41"/>
      <c r="M21" s="41" t="s">
        <v>48</v>
      </c>
      <c r="N21" s="41"/>
    </row>
    <row r="22" spans="1:15" s="18" customFormat="1">
      <c r="A22" s="23" t="str">
        <f t="shared" si="0"/>
        <v>mandag</v>
      </c>
      <c r="B22" s="68">
        <v>40532</v>
      </c>
      <c r="C22" s="35"/>
      <c r="D22" s="38"/>
      <c r="E22" s="38"/>
      <c r="F22" s="38" t="s">
        <v>47</v>
      </c>
      <c r="G22" s="38"/>
      <c r="H22" s="38"/>
      <c r="I22" s="38"/>
      <c r="J22" s="38"/>
      <c r="K22" s="38"/>
      <c r="L22" s="38" t="s">
        <v>48</v>
      </c>
      <c r="M22" s="38"/>
      <c r="N22" s="38"/>
      <c r="O22" s="40"/>
    </row>
    <row r="23" spans="1:15" s="18" customFormat="1">
      <c r="A23" s="23" t="str">
        <f t="shared" si="0"/>
        <v>tirsdag</v>
      </c>
      <c r="B23" s="68">
        <v>40533</v>
      </c>
      <c r="C23" s="38"/>
      <c r="D23" s="38" t="s">
        <v>46</v>
      </c>
      <c r="E23" s="38"/>
      <c r="F23" s="38"/>
      <c r="G23" s="38"/>
      <c r="H23" s="38"/>
      <c r="I23" s="38"/>
      <c r="J23" s="38" t="s">
        <v>44</v>
      </c>
      <c r="K23" s="38"/>
      <c r="L23" s="38"/>
      <c r="M23" s="38"/>
      <c r="N23" s="38"/>
      <c r="O23" s="40"/>
    </row>
    <row r="24" spans="1:15" s="18" customFormat="1">
      <c r="A24" s="23" t="str">
        <f t="shared" si="0"/>
        <v>onsdag</v>
      </c>
      <c r="B24" s="68">
        <v>40534</v>
      </c>
      <c r="C24" s="38" t="s">
        <v>42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40"/>
    </row>
    <row r="25" spans="1:15" s="18" customFormat="1">
      <c r="A25" s="23" t="str">
        <f t="shared" si="0"/>
        <v>torsdag</v>
      </c>
      <c r="B25" s="68">
        <v>40535</v>
      </c>
      <c r="C25" s="38" t="s">
        <v>46</v>
      </c>
      <c r="D25" s="38"/>
      <c r="E25" s="38"/>
      <c r="F25" s="38"/>
      <c r="G25" s="38"/>
      <c r="H25" s="38"/>
      <c r="I25" s="38"/>
      <c r="J25" s="38"/>
      <c r="K25" s="38" t="s">
        <v>44</v>
      </c>
      <c r="L25" s="38"/>
      <c r="M25" s="38"/>
      <c r="N25" s="38"/>
      <c r="O25" s="40"/>
    </row>
    <row r="26" spans="1:15" s="40" customFormat="1">
      <c r="A26" s="34" t="str">
        <f t="shared" si="0"/>
        <v>fredag</v>
      </c>
      <c r="B26" s="68">
        <v>40536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5" s="33" customFormat="1">
      <c r="A27" s="73" t="str">
        <f t="shared" si="0"/>
        <v>lørdag</v>
      </c>
      <c r="B27" s="75">
        <v>40537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</row>
    <row r="28" spans="1:15" s="42" customFormat="1">
      <c r="A28" s="73" t="str">
        <f t="shared" si="0"/>
        <v>søndag</v>
      </c>
      <c r="B28" s="75">
        <v>40538</v>
      </c>
      <c r="C28" s="41"/>
      <c r="D28" s="41"/>
      <c r="E28" s="41"/>
      <c r="F28" s="41"/>
      <c r="G28" s="41"/>
      <c r="H28" s="41"/>
      <c r="I28" s="41"/>
      <c r="J28" s="41"/>
      <c r="K28" s="41"/>
      <c r="L28" s="41" t="s">
        <v>44</v>
      </c>
      <c r="M28" s="41"/>
      <c r="N28" s="41"/>
    </row>
    <row r="29" spans="1:15" s="18" customFormat="1">
      <c r="A29" s="23" t="str">
        <f t="shared" si="0"/>
        <v>mandag</v>
      </c>
      <c r="B29" s="68">
        <v>40539</v>
      </c>
      <c r="C29" s="38"/>
      <c r="D29" s="38"/>
      <c r="E29" s="38"/>
      <c r="F29" s="38"/>
      <c r="G29" s="38" t="s">
        <v>42</v>
      </c>
      <c r="H29" s="38"/>
      <c r="I29" s="38"/>
      <c r="J29" s="38"/>
      <c r="K29" s="38"/>
      <c r="L29" s="38"/>
      <c r="M29" s="38"/>
      <c r="N29" s="38"/>
      <c r="O29" s="40"/>
    </row>
    <row r="30" spans="1:15" s="18" customFormat="1">
      <c r="A30" s="23" t="str">
        <f t="shared" si="0"/>
        <v>tirsdag</v>
      </c>
      <c r="B30" s="68">
        <v>40540</v>
      </c>
      <c r="C30" s="38" t="s">
        <v>46</v>
      </c>
      <c r="D30" s="35"/>
      <c r="E30" s="38"/>
      <c r="F30" s="38"/>
      <c r="G30" s="35"/>
      <c r="H30" s="38"/>
      <c r="I30" s="38"/>
      <c r="J30" s="38" t="s">
        <v>44</v>
      </c>
      <c r="K30" s="38"/>
      <c r="L30" s="38"/>
      <c r="M30" s="38"/>
      <c r="N30" s="38"/>
      <c r="O30" s="40"/>
    </row>
    <row r="31" spans="1:15" s="18" customFormat="1">
      <c r="A31" s="23" t="str">
        <f t="shared" si="0"/>
        <v>onsdag</v>
      </c>
      <c r="B31" s="68">
        <v>40541</v>
      </c>
      <c r="C31" s="38" t="s">
        <v>40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/>
    </row>
    <row r="32" spans="1:15" s="18" customFormat="1">
      <c r="A32" s="23" t="str">
        <f t="shared" si="0"/>
        <v>torsdag</v>
      </c>
      <c r="B32" s="68">
        <v>40542</v>
      </c>
      <c r="C32" s="38" t="s">
        <v>46</v>
      </c>
      <c r="D32" s="38"/>
      <c r="E32" s="38"/>
      <c r="F32" s="38"/>
      <c r="G32" s="38"/>
      <c r="H32" s="38"/>
      <c r="I32" s="38"/>
      <c r="J32" s="38"/>
      <c r="K32" s="38" t="s">
        <v>44</v>
      </c>
      <c r="L32" s="38"/>
      <c r="M32" s="38"/>
      <c r="N32" s="38"/>
      <c r="O32" s="40"/>
    </row>
    <row r="33" spans="1:18" s="18" customFormat="1">
      <c r="A33" s="23" t="str">
        <f t="shared" si="0"/>
        <v>fredag</v>
      </c>
      <c r="B33" s="68">
        <v>40543</v>
      </c>
      <c r="C33" s="38"/>
      <c r="D33" s="38"/>
      <c r="E33" s="38" t="s">
        <v>44</v>
      </c>
      <c r="F33" s="38"/>
      <c r="G33" s="38"/>
      <c r="H33" s="38"/>
      <c r="I33" s="38"/>
      <c r="J33" s="38"/>
      <c r="K33" s="38"/>
      <c r="L33" s="38"/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11</v>
      </c>
      <c r="D34" s="29">
        <f>COUNTA($D$3:$D$33)</f>
        <v>3</v>
      </c>
      <c r="E34" s="29">
        <f>COUNTA($E$3:$E$33)</f>
        <v>4</v>
      </c>
      <c r="F34" s="29">
        <f>COUNTA($F$3:$F$33)</f>
        <v>2</v>
      </c>
      <c r="G34" s="29">
        <f>COUNTA($G$3:$G$33)</f>
        <v>3</v>
      </c>
      <c r="H34" s="29">
        <f>COUNTA($H$3:$H$33)</f>
        <v>3</v>
      </c>
      <c r="I34" s="29">
        <f>COUNTA($I$3:$I$33)</f>
        <v>1</v>
      </c>
      <c r="J34" s="29">
        <f>COUNTA($J$3:$J$33)</f>
        <v>4</v>
      </c>
      <c r="K34" s="29">
        <f>COUNTA($K$3:$K$33)</f>
        <v>5</v>
      </c>
      <c r="L34" s="29">
        <f>COUNTA($L$3:$L$33)</f>
        <v>5</v>
      </c>
      <c r="M34" s="29">
        <f>COUNTA($M$3:$M$33)</f>
        <v>2</v>
      </c>
      <c r="N34" s="29">
        <f>COUNTA($N$3:$N$33)</f>
        <v>3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6</v>
      </c>
      <c r="D35" s="62">
        <f>COUNTIF($D$3:$D$33,"L")</f>
        <v>1</v>
      </c>
      <c r="E35" s="62">
        <f>COUNTIF($E$3:$E$33,"L")</f>
        <v>0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3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3</v>
      </c>
      <c r="F37" s="62">
        <f>COUNTIF($F$3:$F$33,"DD2")</f>
        <v>0</v>
      </c>
      <c r="G37" s="62">
        <f>COUNTIF($G$3:$G$33,"DD2")</f>
        <v>2</v>
      </c>
      <c r="H37" s="62">
        <f>COUNTIF($H$3:$H$33,"DD2")</f>
        <v>2</v>
      </c>
      <c r="I37" s="62">
        <f>COUNTIF($I$3:$I$33,"DD2")</f>
        <v>1</v>
      </c>
      <c r="J37" s="62">
        <f>COUNTIF($J$3:$J$33,"DD2")</f>
        <v>2</v>
      </c>
      <c r="K37" s="62">
        <f>COUNTIF($K$3:$K$33,"DD2")</f>
        <v>4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2</v>
      </c>
      <c r="G39" s="62">
        <f>COUNTIF($G$3:$G$33,"DD")</f>
        <v>0</v>
      </c>
      <c r="H39" s="62">
        <f>COUNTIF($H$3:$H$33,"DD")</f>
        <v>1</v>
      </c>
      <c r="I39" s="62">
        <f>COUNTIF($I$3:$I$33,"DD")</f>
        <v>0</v>
      </c>
      <c r="J39" s="62">
        <f>COUNTIF($J$3:$J$33,"DD")</f>
        <v>0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62">
        <f>COUNTIF($K$3:$K$33,"X")</f>
        <v>1</v>
      </c>
      <c r="L40" s="62">
        <f>COUNTIF($L$3:$L$33,"X")</f>
        <v>1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1</v>
      </c>
      <c r="K42" s="62">
        <f>COUNTIF($K$3:$K$33,"V75")</f>
        <v>0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COUNTA(C7,C14,C21,C28)</f>
        <v>0</v>
      </c>
      <c r="D44" s="24">
        <f t="shared" ref="D44:N44" si="1">COUNTA(D7,D14,D21,D28)</f>
        <v>0</v>
      </c>
      <c r="E44" s="24">
        <f t="shared" si="1"/>
        <v>1</v>
      </c>
      <c r="F44" s="24">
        <f t="shared" si="1"/>
        <v>0</v>
      </c>
      <c r="G44" s="24">
        <f t="shared" si="1"/>
        <v>0</v>
      </c>
      <c r="H44" s="24">
        <f t="shared" si="1"/>
        <v>1</v>
      </c>
      <c r="I44" s="24">
        <f t="shared" si="1"/>
        <v>1</v>
      </c>
      <c r="J44" s="24">
        <f t="shared" si="1"/>
        <v>0</v>
      </c>
      <c r="K44" s="24">
        <f t="shared" si="1"/>
        <v>0</v>
      </c>
      <c r="L44" s="24">
        <f t="shared" si="1"/>
        <v>1</v>
      </c>
      <c r="M44" s="24">
        <f t="shared" si="1"/>
        <v>2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91" orientation="landscape" r:id="rId1"/>
  <headerFooter alignWithMargins="0">
    <oddHeader>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2"/>
  <sheetViews>
    <sheetView zoomScaleNormal="100" workbookViewId="0"/>
  </sheetViews>
  <sheetFormatPr baseColWidth="10" defaultColWidth="9.140625" defaultRowHeight="12.75"/>
  <cols>
    <col min="1" max="1" width="17" customWidth="1"/>
    <col min="2" max="4" width="7.7109375" customWidth="1"/>
    <col min="5" max="5" width="7.7109375" style="60" customWidth="1"/>
    <col min="6" max="13" width="7.7109375" customWidth="1"/>
    <col min="14" max="14" width="3" customWidth="1"/>
    <col min="15" max="15" width="12.85546875" style="51" customWidth="1"/>
    <col min="16" max="16" width="9.140625" style="4" customWidth="1"/>
  </cols>
  <sheetData>
    <row r="2" spans="1:16" s="3" customFormat="1" ht="18.75" customHeight="1">
      <c r="A2" s="11"/>
      <c r="B2" s="12" t="s">
        <v>1</v>
      </c>
      <c r="C2" s="12" t="s">
        <v>20</v>
      </c>
      <c r="D2" s="12" t="s">
        <v>21</v>
      </c>
      <c r="E2" s="58" t="s">
        <v>22</v>
      </c>
      <c r="F2" s="12" t="s">
        <v>28</v>
      </c>
      <c r="G2" s="12" t="s">
        <v>2</v>
      </c>
      <c r="H2" s="12" t="s">
        <v>27</v>
      </c>
      <c r="I2" s="12" t="s">
        <v>3</v>
      </c>
      <c r="J2" s="12" t="s">
        <v>4</v>
      </c>
      <c r="K2" s="12" t="s">
        <v>25</v>
      </c>
      <c r="L2" s="12" t="s">
        <v>33</v>
      </c>
      <c r="M2" s="12" t="s">
        <v>5</v>
      </c>
      <c r="N2" s="12"/>
      <c r="O2" s="13" t="s">
        <v>6</v>
      </c>
      <c r="P2" s="14" t="s">
        <v>19</v>
      </c>
    </row>
    <row r="3" spans="1:16">
      <c r="A3" s="5" t="s">
        <v>0</v>
      </c>
      <c r="B3" s="6">
        <f>Januar!C34</f>
        <v>10</v>
      </c>
      <c r="C3" s="6">
        <f>Januar!D34</f>
        <v>2</v>
      </c>
      <c r="D3" s="6">
        <f>Januar!E34</f>
        <v>4</v>
      </c>
      <c r="E3" s="57">
        <f>Januar!F34</f>
        <v>1</v>
      </c>
      <c r="F3" s="6">
        <f>Januar!G34</f>
        <v>4</v>
      </c>
      <c r="G3" s="6">
        <f>Januar!H34</f>
        <v>3</v>
      </c>
      <c r="H3" s="6">
        <f>Januar!I34</f>
        <v>2</v>
      </c>
      <c r="I3" s="6">
        <f>Januar!J34</f>
        <v>4</v>
      </c>
      <c r="J3" s="6">
        <f>Januar!K34</f>
        <v>4</v>
      </c>
      <c r="K3" s="6">
        <f>Januar!L34</f>
        <v>5</v>
      </c>
      <c r="L3" s="6">
        <f>Januar!M34</f>
        <v>2</v>
      </c>
      <c r="M3" s="6">
        <f>Januar!N34</f>
        <v>0</v>
      </c>
      <c r="N3" s="6"/>
      <c r="O3" s="49">
        <f>SUM(B3:M3)</f>
        <v>41</v>
      </c>
      <c r="P3" s="7">
        <f>O3-M3</f>
        <v>41</v>
      </c>
    </row>
    <row r="4" spans="1:16">
      <c r="A4" s="5" t="s">
        <v>7</v>
      </c>
      <c r="B4" s="6">
        <f>Februar!C34</f>
        <v>8</v>
      </c>
      <c r="C4" s="6">
        <f>Februar!D34</f>
        <v>4</v>
      </c>
      <c r="D4" s="6">
        <f>Februar!E34</f>
        <v>0</v>
      </c>
      <c r="E4" s="57">
        <f>Februar!F34</f>
        <v>4</v>
      </c>
      <c r="F4" s="6">
        <f>Februar!G34</f>
        <v>3</v>
      </c>
      <c r="G4" s="6">
        <f>Februar!H34</f>
        <v>3</v>
      </c>
      <c r="H4" s="6">
        <f>Februar!I34</f>
        <v>2</v>
      </c>
      <c r="I4" s="6">
        <f>Februar!J34</f>
        <v>4</v>
      </c>
      <c r="J4" s="6">
        <f>Februar!K34</f>
        <v>4</v>
      </c>
      <c r="K4" s="6">
        <f>Februar!L34</f>
        <v>4</v>
      </c>
      <c r="L4" s="6">
        <f>Februar!M34</f>
        <v>2</v>
      </c>
      <c r="M4" s="6">
        <f>Februar!N34</f>
        <v>0</v>
      </c>
      <c r="N4" s="6"/>
      <c r="O4" s="49">
        <f t="shared" ref="O4:O23" si="0">SUM(B4:M4)</f>
        <v>38</v>
      </c>
      <c r="P4" s="7">
        <f t="shared" ref="P4:P14" si="1">O4-M4</f>
        <v>38</v>
      </c>
    </row>
    <row r="5" spans="1:16">
      <c r="A5" s="5" t="s">
        <v>8</v>
      </c>
      <c r="B5" s="6">
        <f>Mars!C34</f>
        <v>10</v>
      </c>
      <c r="C5" s="6">
        <f>Mars!D34</f>
        <v>4</v>
      </c>
      <c r="D5" s="6">
        <f>Mars!E34</f>
        <v>3</v>
      </c>
      <c r="E5" s="57">
        <f>Mars!F34</f>
        <v>2</v>
      </c>
      <c r="F5" s="6">
        <f>Mars!G34</f>
        <v>3</v>
      </c>
      <c r="G5" s="6">
        <f>Mars!H34</f>
        <v>3</v>
      </c>
      <c r="H5" s="6">
        <f>Mars!I34</f>
        <v>3</v>
      </c>
      <c r="I5" s="6">
        <f>Mars!J34</f>
        <v>5</v>
      </c>
      <c r="J5" s="6">
        <f>Mars!K34</f>
        <v>4</v>
      </c>
      <c r="K5" s="6">
        <f>Mars!L34</f>
        <v>5</v>
      </c>
      <c r="L5" s="6">
        <f>Mars!M34</f>
        <v>2</v>
      </c>
      <c r="M5" s="6">
        <f>Mars!N34</f>
        <v>0</v>
      </c>
      <c r="N5" s="6"/>
      <c r="O5" s="49">
        <f t="shared" si="0"/>
        <v>44</v>
      </c>
      <c r="P5" s="7">
        <f t="shared" si="1"/>
        <v>44</v>
      </c>
    </row>
    <row r="6" spans="1:16">
      <c r="A6" s="5" t="s">
        <v>9</v>
      </c>
      <c r="B6" s="6">
        <f>April!C34</f>
        <v>9</v>
      </c>
      <c r="C6" s="6">
        <f>April!D34</f>
        <v>6</v>
      </c>
      <c r="D6" s="6">
        <f>April!E34</f>
        <v>3</v>
      </c>
      <c r="E6" s="57">
        <f>April!F34</f>
        <v>5</v>
      </c>
      <c r="F6" s="6">
        <f>April!G34</f>
        <v>4</v>
      </c>
      <c r="G6" s="6">
        <f>April!H34</f>
        <v>2</v>
      </c>
      <c r="H6" s="6">
        <f>April!I34</f>
        <v>2</v>
      </c>
      <c r="I6" s="6">
        <f>April!J34</f>
        <v>4</v>
      </c>
      <c r="J6" s="6">
        <f>April!K34</f>
        <v>6</v>
      </c>
      <c r="K6" s="6">
        <f>April!L34</f>
        <v>5</v>
      </c>
      <c r="L6" s="6">
        <f>April!M34</f>
        <v>3</v>
      </c>
      <c r="M6" s="6">
        <f>April!N34</f>
        <v>3</v>
      </c>
      <c r="N6" s="6"/>
      <c r="O6" s="49">
        <f t="shared" si="0"/>
        <v>52</v>
      </c>
      <c r="P6" s="7">
        <f t="shared" si="1"/>
        <v>49</v>
      </c>
    </row>
    <row r="7" spans="1:16">
      <c r="A7" s="5" t="s">
        <v>10</v>
      </c>
      <c r="B7" s="6">
        <f>Mai!C34</f>
        <v>10</v>
      </c>
      <c r="C7" s="6">
        <f>Mai!D34</f>
        <v>4</v>
      </c>
      <c r="D7" s="6">
        <f>Mai!E34</f>
        <v>5</v>
      </c>
      <c r="E7" s="57">
        <f>Mai!F34</f>
        <v>4</v>
      </c>
      <c r="F7" s="6">
        <f>Mai!G34</f>
        <v>4</v>
      </c>
      <c r="G7" s="6">
        <f>Mai!H34</f>
        <v>4</v>
      </c>
      <c r="H7" s="6">
        <f>Mai!I34</f>
        <v>3</v>
      </c>
      <c r="I7" s="6">
        <f>Mai!J34</f>
        <v>4</v>
      </c>
      <c r="J7" s="6">
        <f>Mai!K34</f>
        <v>5</v>
      </c>
      <c r="K7" s="6">
        <f>Mai!L34</f>
        <v>5</v>
      </c>
      <c r="L7" s="6">
        <f>Mai!M34</f>
        <v>3</v>
      </c>
      <c r="M7" s="6">
        <f>Mai!N34</f>
        <v>5</v>
      </c>
      <c r="N7" s="6"/>
      <c r="O7" s="49">
        <f t="shared" si="0"/>
        <v>56</v>
      </c>
      <c r="P7" s="7">
        <f t="shared" si="1"/>
        <v>51</v>
      </c>
    </row>
    <row r="8" spans="1:16">
      <c r="A8" s="5" t="s">
        <v>11</v>
      </c>
      <c r="B8" s="6">
        <f>Juni!C34</f>
        <v>9</v>
      </c>
      <c r="C8" s="6">
        <f>Juni!D34</f>
        <v>7</v>
      </c>
      <c r="D8" s="6">
        <f>Juni!E34</f>
        <v>4</v>
      </c>
      <c r="E8" s="57">
        <f>Juni!F34</f>
        <v>4</v>
      </c>
      <c r="F8" s="6">
        <f>Juni!G34</f>
        <v>5</v>
      </c>
      <c r="G8" s="6">
        <f>Juni!H34</f>
        <v>5</v>
      </c>
      <c r="H8" s="6">
        <f>Juni!I34</f>
        <v>4</v>
      </c>
      <c r="I8" s="6">
        <f>Juni!J34</f>
        <v>4</v>
      </c>
      <c r="J8" s="6">
        <f>Juni!K34</f>
        <v>4</v>
      </c>
      <c r="K8" s="6">
        <f>Juni!L34</f>
        <v>5</v>
      </c>
      <c r="L8" s="6">
        <f>Juni!M34</f>
        <v>3</v>
      </c>
      <c r="M8" s="6">
        <f>Juni!N34</f>
        <v>4</v>
      </c>
      <c r="N8" s="6"/>
      <c r="O8" s="49">
        <f t="shared" si="0"/>
        <v>58</v>
      </c>
      <c r="P8" s="7">
        <f t="shared" si="1"/>
        <v>54</v>
      </c>
    </row>
    <row r="9" spans="1:16">
      <c r="A9" s="5" t="s">
        <v>12</v>
      </c>
      <c r="B9" s="6">
        <f>Juli!C34</f>
        <v>9</v>
      </c>
      <c r="C9" s="6">
        <f>Juli!D34</f>
        <v>2</v>
      </c>
      <c r="D9" s="6">
        <f>Juli!E34</f>
        <v>8</v>
      </c>
      <c r="E9" s="57">
        <f>Juli!F34</f>
        <v>1</v>
      </c>
      <c r="F9" s="6">
        <f>Juli!G34</f>
        <v>4</v>
      </c>
      <c r="G9" s="6">
        <f>Juli!H34</f>
        <v>5</v>
      </c>
      <c r="H9" s="6">
        <f>Juli!I34</f>
        <v>4</v>
      </c>
      <c r="I9" s="6">
        <f>Juli!J34</f>
        <v>5</v>
      </c>
      <c r="J9" s="6">
        <f>Juli!K34</f>
        <v>6</v>
      </c>
      <c r="K9" s="6">
        <f>Juli!L34</f>
        <v>3</v>
      </c>
      <c r="L9" s="6">
        <f>Juli!M34</f>
        <v>4</v>
      </c>
      <c r="M9" s="6">
        <f>Juli!N34</f>
        <v>5</v>
      </c>
      <c r="N9" s="6"/>
      <c r="O9" s="49">
        <f t="shared" si="0"/>
        <v>56</v>
      </c>
      <c r="P9" s="7">
        <f t="shared" si="1"/>
        <v>51</v>
      </c>
    </row>
    <row r="10" spans="1:16">
      <c r="A10" s="5" t="s">
        <v>13</v>
      </c>
      <c r="B10" s="6">
        <f>August!C34</f>
        <v>9</v>
      </c>
      <c r="C10" s="6">
        <f>August!D34</f>
        <v>4</v>
      </c>
      <c r="D10" s="6">
        <f>August!E34</f>
        <v>3</v>
      </c>
      <c r="E10" s="57">
        <f>August!F34</f>
        <v>7</v>
      </c>
      <c r="F10" s="6">
        <f>August!G34</f>
        <v>3</v>
      </c>
      <c r="G10" s="6">
        <f>August!H34</f>
        <v>5</v>
      </c>
      <c r="H10" s="6">
        <f>August!I34</f>
        <v>4</v>
      </c>
      <c r="I10" s="6">
        <f>August!J34</f>
        <v>5</v>
      </c>
      <c r="J10" s="6">
        <f>August!K34</f>
        <v>4</v>
      </c>
      <c r="K10" s="6">
        <f>August!L34</f>
        <v>7</v>
      </c>
      <c r="L10" s="6">
        <f>August!M34</f>
        <v>3</v>
      </c>
      <c r="M10" s="6">
        <f>August!N34</f>
        <v>4</v>
      </c>
      <c r="N10" s="6"/>
      <c r="O10" s="49">
        <f t="shared" si="0"/>
        <v>58</v>
      </c>
      <c r="P10" s="7">
        <f t="shared" si="1"/>
        <v>54</v>
      </c>
    </row>
    <row r="11" spans="1:16">
      <c r="A11" s="5" t="s">
        <v>14</v>
      </c>
      <c r="B11" s="6">
        <f>September!C34</f>
        <v>16</v>
      </c>
      <c r="C11" s="6">
        <f>September!D34</f>
        <v>3</v>
      </c>
      <c r="D11" s="6">
        <f>September!E34</f>
        <v>4</v>
      </c>
      <c r="E11" s="57">
        <f>September!F34</f>
        <v>4</v>
      </c>
      <c r="F11" s="6">
        <f>September!G34</f>
        <v>3</v>
      </c>
      <c r="G11" s="6">
        <f>September!H34</f>
        <v>5</v>
      </c>
      <c r="H11" s="6">
        <f>September!I34</f>
        <v>2</v>
      </c>
      <c r="I11" s="6">
        <f>September!J34</f>
        <v>3</v>
      </c>
      <c r="J11" s="6">
        <f>September!K34</f>
        <v>5</v>
      </c>
      <c r="K11" s="6">
        <f>September!L34</f>
        <v>5</v>
      </c>
      <c r="L11" s="6">
        <f>September!M34</f>
        <v>3</v>
      </c>
      <c r="M11" s="6">
        <f>September!N34</f>
        <v>5</v>
      </c>
      <c r="N11" s="6"/>
      <c r="O11" s="49">
        <f t="shared" si="0"/>
        <v>58</v>
      </c>
      <c r="P11" s="7">
        <f t="shared" si="1"/>
        <v>53</v>
      </c>
    </row>
    <row r="12" spans="1:16">
      <c r="A12" s="5" t="s">
        <v>15</v>
      </c>
      <c r="B12" s="6">
        <f>Oktober!C34</f>
        <v>8</v>
      </c>
      <c r="C12" s="6">
        <f>Oktober!D34</f>
        <v>4</v>
      </c>
      <c r="D12" s="6">
        <f>Oktober!E34</f>
        <v>5</v>
      </c>
      <c r="E12" s="57">
        <f>Oktober!F34</f>
        <v>4</v>
      </c>
      <c r="F12" s="6">
        <f>Oktober!G34</f>
        <v>4</v>
      </c>
      <c r="G12" s="6">
        <f>Oktober!H34</f>
        <v>4</v>
      </c>
      <c r="H12" s="6">
        <f>Oktober!I34</f>
        <v>4</v>
      </c>
      <c r="I12" s="6">
        <f>Oktober!J34</f>
        <v>4</v>
      </c>
      <c r="J12" s="6">
        <f>Oktober!K34</f>
        <v>4</v>
      </c>
      <c r="K12" s="6">
        <f>Oktober!L34</f>
        <v>4</v>
      </c>
      <c r="L12" s="6">
        <f>Oktober!M34</f>
        <v>3</v>
      </c>
      <c r="M12" s="6">
        <f>Oktober!N34</f>
        <v>5</v>
      </c>
      <c r="N12" s="6"/>
      <c r="O12" s="49">
        <f t="shared" si="0"/>
        <v>53</v>
      </c>
      <c r="P12" s="7">
        <f t="shared" si="1"/>
        <v>48</v>
      </c>
    </row>
    <row r="13" spans="1:16">
      <c r="A13" s="5" t="s">
        <v>16</v>
      </c>
      <c r="B13" s="6">
        <f>November!C34</f>
        <v>9</v>
      </c>
      <c r="C13" s="6">
        <f>November!D34</f>
        <v>5</v>
      </c>
      <c r="D13" s="6">
        <f>November!E34</f>
        <v>4</v>
      </c>
      <c r="E13" s="57">
        <f>November!F34</f>
        <v>4</v>
      </c>
      <c r="F13" s="6">
        <f>November!G34</f>
        <v>5</v>
      </c>
      <c r="G13" s="6">
        <f>November!H34</f>
        <v>4</v>
      </c>
      <c r="H13" s="6">
        <f>November!I34</f>
        <v>3</v>
      </c>
      <c r="I13" s="6">
        <f>November!J34</f>
        <v>5</v>
      </c>
      <c r="J13" s="6">
        <f>November!K34</f>
        <v>4</v>
      </c>
      <c r="K13" s="6">
        <f>November!L34</f>
        <v>5</v>
      </c>
      <c r="L13" s="6">
        <f>November!M34</f>
        <v>3</v>
      </c>
      <c r="M13" s="6">
        <f>November!N34</f>
        <v>4</v>
      </c>
      <c r="N13" s="6"/>
      <c r="O13" s="49">
        <f t="shared" si="0"/>
        <v>55</v>
      </c>
      <c r="P13" s="7">
        <f t="shared" si="1"/>
        <v>51</v>
      </c>
    </row>
    <row r="14" spans="1:16">
      <c r="A14" s="5" t="s">
        <v>17</v>
      </c>
      <c r="B14" s="6">
        <f>Desember!C34</f>
        <v>11</v>
      </c>
      <c r="C14" s="6">
        <f>Desember!D34</f>
        <v>3</v>
      </c>
      <c r="D14" s="6">
        <f>Desember!E34</f>
        <v>4</v>
      </c>
      <c r="E14" s="57">
        <f>Desember!F34</f>
        <v>2</v>
      </c>
      <c r="F14" s="6">
        <f>Desember!G34</f>
        <v>3</v>
      </c>
      <c r="G14" s="6">
        <f>Desember!H34</f>
        <v>3</v>
      </c>
      <c r="H14" s="6">
        <f>Desember!I34</f>
        <v>1</v>
      </c>
      <c r="I14" s="6">
        <f>Desember!J34</f>
        <v>4</v>
      </c>
      <c r="J14" s="6">
        <f>Desember!K34</f>
        <v>5</v>
      </c>
      <c r="K14" s="6">
        <f>Desember!L34</f>
        <v>5</v>
      </c>
      <c r="L14" s="6">
        <f>Desember!M34</f>
        <v>2</v>
      </c>
      <c r="M14" s="6">
        <f>Desember!N34</f>
        <v>3</v>
      </c>
      <c r="N14" s="6"/>
      <c r="O14" s="49">
        <f t="shared" si="0"/>
        <v>46</v>
      </c>
      <c r="P14" s="7">
        <f t="shared" si="1"/>
        <v>43</v>
      </c>
    </row>
    <row r="15" spans="1:16" s="1" customFormat="1" ht="18" customHeight="1">
      <c r="A15" s="15" t="s">
        <v>51</v>
      </c>
      <c r="B15" s="15">
        <f>SUM(B3:B14)</f>
        <v>118</v>
      </c>
      <c r="C15" s="15">
        <f t="shared" ref="C15:M15" si="2">SUM(C3:C14)</f>
        <v>48</v>
      </c>
      <c r="D15" s="15">
        <f t="shared" si="2"/>
        <v>47</v>
      </c>
      <c r="E15" s="58">
        <f t="shared" si="2"/>
        <v>42</v>
      </c>
      <c r="F15" s="15">
        <f t="shared" si="2"/>
        <v>45</v>
      </c>
      <c r="G15" s="15">
        <f>SUM(G3:G14)</f>
        <v>46</v>
      </c>
      <c r="H15" s="15">
        <f t="shared" si="2"/>
        <v>34</v>
      </c>
      <c r="I15" s="15">
        <f t="shared" si="2"/>
        <v>51</v>
      </c>
      <c r="J15" s="15">
        <f t="shared" si="2"/>
        <v>55</v>
      </c>
      <c r="K15" s="15">
        <f t="shared" si="2"/>
        <v>58</v>
      </c>
      <c r="L15" s="15">
        <f>SUM(L3:L14)</f>
        <v>33</v>
      </c>
      <c r="M15" s="15">
        <f t="shared" si="2"/>
        <v>38</v>
      </c>
      <c r="N15" s="15"/>
      <c r="O15" s="50">
        <f>SUM(B15:M15)</f>
        <v>615</v>
      </c>
      <c r="P15" s="16">
        <f t="shared" ref="P15:P23" si="3">O15-M15</f>
        <v>577</v>
      </c>
    </row>
    <row r="16" spans="1:16">
      <c r="A16" s="9" t="s">
        <v>32</v>
      </c>
      <c r="B16" s="9">
        <f>SUM(Januar!C35+Februar!C35+Mars!C35+April!C35+Mai!C35+Juni!C35+Juli!C35+August!C35+September!C35+Oktober!C35+November!C35+Desember!C35)</f>
        <v>56</v>
      </c>
      <c r="C16" s="9">
        <f>SUM(Januar!D35+Februar!D35+Mars!D35+April!D35+Mai!D35+Juni!D35+Juli!D35+August!D35+September!D35+Oktober!D35+November!D35+Desember!D35)</f>
        <v>27</v>
      </c>
      <c r="D16" s="9">
        <f>SUM(Januar!E35+Februar!E35+Mars!E35+April!E35+Mai!E35+Juni!E35+Juli!E35+August!E35+September!E35+Oktober!E35+November!E35+Desember!E35)</f>
        <v>4</v>
      </c>
      <c r="E16" s="59">
        <f>SUM(Januar!F35+Februar!F35+Mars!F35+April!F35+Mai!F35+Juni!F35+Juli!F35+August!F35+September!F35+Oktober!F35+November!F35+Desember!F35)</f>
        <v>9</v>
      </c>
      <c r="F16" s="9">
        <f>SUM(Januar!G35+Februar!G35+Mars!G35+April!G35+Mai!G35+Juni!G35+Juli!G35+August!G35+September!G35+Oktober!G35+November!G35+Desember!G35)</f>
        <v>6</v>
      </c>
      <c r="G16" s="9">
        <f>SUM(Januar!H35+Februar!H35+Mars!H35+April!H35+Mai!H35+Juni!H35+Juli!H35+August!H35+September!H35+Oktober!H35+November!H35+Desember!H35)</f>
        <v>3</v>
      </c>
      <c r="H16" s="9">
        <f>SUM(Januar!I35+Februar!I35+Mars!I35+April!I35+Mai!I35+Juni!I35+Juli!I35+August!I35+September!I35+Oktober!I35+November!I35+Desember!I35)</f>
        <v>0</v>
      </c>
      <c r="I16" s="9">
        <f>SUM(Januar!J35+Februar!J35+Mars!J35+April!J35+Mai!J35+Juni!J35+Juli!J35+August!J35+September!J35+Oktober!J35+November!J35+Desember!J35)</f>
        <v>6</v>
      </c>
      <c r="J16" s="9">
        <f>SUM(Januar!K35+Februar!K35+Mars!K35+April!K35+Mai!K35+Juni!K35+Juli!K35+August!K35+September!K35+Oktober!K35+November!K35+Desember!K35)</f>
        <v>4</v>
      </c>
      <c r="K16" s="9">
        <f>SUM(Januar!L35+Februar!L35+Mars!L35+April!L35+Mai!L35+Juni!L35+Juli!L35+August!L35+September!L35+Oktober!L35+November!L35+Desember!L35)</f>
        <v>9</v>
      </c>
      <c r="L16" s="9">
        <f>SUM(Januar!M35+Februar!M35+Mars!M35+April!M35+Mai!M35+Juni!M35+Juli!M35+August!M35+September!M35+Oktober!M35+November!M35+Desember!M35)</f>
        <v>2</v>
      </c>
      <c r="M16" s="9">
        <f>SUM(Januar!N35+Februar!N35+Mars!N35+April!N35+Mai!N35+Juni!N35+Juli!N35+August!N35+September!N35+Oktober!N35+November!N35+Desember!N35)</f>
        <v>1</v>
      </c>
      <c r="N16" s="10"/>
      <c r="O16" s="52">
        <f t="shared" si="0"/>
        <v>127</v>
      </c>
      <c r="P16" s="71">
        <f t="shared" si="3"/>
        <v>126</v>
      </c>
    </row>
    <row r="17" spans="1:24">
      <c r="A17" s="88" t="s">
        <v>52</v>
      </c>
      <c r="B17" s="9">
        <f>SUM(Januar!C36+Februar!C36+Mars!C36+April!C36+Mai!C36+Juni!C36+Juli!C36+August!C36+September!C36+Oktober!C36+November!C36+Desember!C36)</f>
        <v>2</v>
      </c>
      <c r="C17" s="9">
        <f>SUM(Januar!D36+Februar!D36+Mars!D36+April!D36+Mai!D36+Juni!D36+Juli!D36+August!D36+September!D36+Oktober!D36+November!D36+Desember!D36)</f>
        <v>1</v>
      </c>
      <c r="D17" s="9">
        <f>SUM(Januar!E36+Februar!E36+Mars!E36+April!E36+Mai!E36+Juni!E36+Juli!E36+August!E36+September!E36+Oktober!E36+November!E36+Desember!E36)</f>
        <v>3</v>
      </c>
      <c r="E17" s="59">
        <f>SUM(Januar!F36+Februar!F36+Mars!F36+April!F36+Mai!F36+Juni!F36+Juli!F36+August!F36+September!F36+Oktober!F36+November!F36+Desember!F36)</f>
        <v>3</v>
      </c>
      <c r="F17" s="9">
        <f>SUM(Januar!G36+Februar!G36+Mars!G36+April!G36+Mai!G36+Juni!G36+Juli!G36+August!G36+September!G36+Oktober!G36+November!G36+Desember!G36)</f>
        <v>0</v>
      </c>
      <c r="G17" s="9">
        <f>SUM(Januar!H36+Februar!H36+Mars!H36+April!H36+Mai!H36+Juni!H36+Juli!H36+August!H36+September!H36+Oktober!H36+November!H36+Desember!H36)</f>
        <v>1</v>
      </c>
      <c r="H17" s="9">
        <f>SUM(Januar!I36+Februar!I36+Mars!I36+April!I36+Mai!I36+Juni!I36+Juli!I36+August!I36+September!I36+Oktober!I36+November!I36+Desember!I36)</f>
        <v>0</v>
      </c>
      <c r="I17" s="9">
        <f>SUM(Januar!J36+Februar!J36+Mars!J36+April!J36+Mai!J36+Juni!J36+Juli!J36+August!J36+September!J36+Oktober!J36+November!J36+Desember!J36)</f>
        <v>1</v>
      </c>
      <c r="J17" s="9">
        <f>SUM(Januar!K36+Februar!K36+Mars!K36+April!K36+Mai!K36+Juni!K36+Juli!K36+August!K36+September!K36+Oktober!K36+November!K36+Desember!K36)</f>
        <v>2</v>
      </c>
      <c r="K17" s="9">
        <f>SUM(Januar!L36+Februar!L36+Mars!L36+April!L36+Mai!L36+Juni!L36+Juli!L36+August!L36+September!L36+Oktober!L36+November!L36+Desember!L36)</f>
        <v>3</v>
      </c>
      <c r="L17" s="9">
        <f>SUM(Januar!M36+Februar!M36+Mars!M36+April!M36+Mai!M36+Juni!M36+Juli!M36+August!M36+September!M36+Oktober!M36+November!M36+Desember!M36)</f>
        <v>0</v>
      </c>
      <c r="M17" s="9">
        <f>SUM(Januar!N36+Februar!N36+Mars!N36+April!N36+Mai!N36+Juni!N36+Juli!N36+August!N36+September!N36+Oktober!N36+November!N36+Desember!N36)</f>
        <v>12</v>
      </c>
      <c r="N17" s="10"/>
      <c r="O17" s="52">
        <f>SUM(B17:M17)</f>
        <v>28</v>
      </c>
      <c r="P17" s="71">
        <f t="shared" si="3"/>
        <v>16</v>
      </c>
    </row>
    <row r="18" spans="1:24">
      <c r="A18" s="88" t="s">
        <v>55</v>
      </c>
      <c r="B18" s="9">
        <f>SUM(Januar!C37+Februar!C37+Mars!C37+April!C37+Mai!C37+Juni!C37+Juli!C37+August!C37+September!C37+Oktober!C37+November!C37+Desember!C37)</f>
        <v>4</v>
      </c>
      <c r="C18" s="9">
        <f>SUM(Januar!D37+Februar!D37+Mars!D37+April!D37+Mai!D37+Juni!D37+Juli!D37+August!D37+September!D37+Oktober!D37+November!D37+Desember!D37)</f>
        <v>13</v>
      </c>
      <c r="D18" s="9">
        <f>SUM(Januar!E37+Februar!E37+Mars!E37+April!E37+Mai!E37+Juni!E37+Juli!E37+August!E37+September!E37+Oktober!E37+November!E37+Desember!E37)</f>
        <v>18</v>
      </c>
      <c r="E18" s="9">
        <f>SUM(Januar!F37+Februar!F37+Mars!F37+April!F37+Mai!F37+Juni!F37+Juli!F37+August!F37+September!F37+Oktober!F37+November!F37+Desember!F37)</f>
        <v>13</v>
      </c>
      <c r="F18" s="9">
        <f>SUM(Januar!G37+Februar!G37+Mars!G37+April!G37+Mai!G37+Juni!G37+Juli!G37+August!G37+September!G37+Oktober!G37+November!G37+Desember!G37)</f>
        <v>16</v>
      </c>
      <c r="G18" s="9">
        <f>SUM(Januar!H37+Februar!H37+Mars!H37+April!H37+Mai!H37+Juni!H37+Juli!H37+August!H37+September!H37+Oktober!H37+November!H37+Desember!H37)</f>
        <v>20</v>
      </c>
      <c r="H18" s="9">
        <f>SUM(Januar!I37+Februar!I37+Mars!I37+April!I37+Mai!I37+Juni!I37+Juli!I37+August!I37+September!I37+Oktober!I37+November!I37+Desember!I37)</f>
        <v>25</v>
      </c>
      <c r="I18" s="9">
        <f>SUM(Januar!J37+Februar!J37+Mars!J37+April!J37+Mai!J37+Juni!J37+Juli!J37+August!J37+September!J37+Oktober!J37+November!J37+Desember!J37)</f>
        <v>22</v>
      </c>
      <c r="J18" s="9">
        <f>SUM(Januar!K37+Februar!K37+Mars!K37+April!K37+Mai!K37+Juni!K37+Juli!K37+August!K37+September!K37+Oktober!K37+November!K37+Desember!K37)</f>
        <v>25</v>
      </c>
      <c r="K18" s="9">
        <f>SUM(Januar!L37+Februar!L37+Mars!L37+April!L37+Mai!L37+Juni!L37+Juli!L37+August!L37+September!L37+Oktober!L37+November!L37+Desember!L37)</f>
        <v>33</v>
      </c>
      <c r="L18" s="9">
        <f>SUM(Januar!M37+Februar!M37+Mars!M37+April!M37+Mai!M37+Juni!M37+Juli!M37+August!M37+September!M37+Oktober!M37+November!M37+Desember!M37)</f>
        <v>0</v>
      </c>
      <c r="M18" s="9">
        <f>SUM(Januar!N37+Februar!N37+Mars!N37+April!N37+Mai!N37+Juni!N37+Juli!N37+August!N37+September!N37+Oktober!N37+November!N37+Desember!N37)</f>
        <v>4</v>
      </c>
      <c r="N18" s="9"/>
      <c r="O18" s="52">
        <f t="shared" si="0"/>
        <v>193</v>
      </c>
      <c r="P18" s="71">
        <f t="shared" si="3"/>
        <v>189</v>
      </c>
    </row>
    <row r="19" spans="1:24">
      <c r="A19" s="88" t="s">
        <v>56</v>
      </c>
      <c r="B19" s="9">
        <f>SUM(Januar!C38+Februar!C38+Mars!C38+April!C38+Mai!C38+Juni!C38+Juli!C38+August!C38+September!C38+Oktober!C38+November!C38+Desember!C38)</f>
        <v>0</v>
      </c>
      <c r="C19" s="9">
        <f>SUM(Januar!D38+Februar!D38+Mars!D38+April!D38+Mai!D38+Juni!D38+Juli!D38+August!D38+September!D38+Oktober!D38+November!D38+Desember!D38)</f>
        <v>0</v>
      </c>
      <c r="D19" s="9">
        <f>SUM(Januar!E38+Februar!E38+Mars!E38+April!E38+Mai!E38+Juni!E38+Juli!E38+August!E38+September!E38+Oktober!E38+November!E38+Desember!E38)</f>
        <v>1</v>
      </c>
      <c r="E19" s="9">
        <f>SUM(Januar!F38+Februar!F38+Mars!F38+April!F38+Mai!F38+Juni!F38+Juli!F38+August!F38+September!F38+Oktober!F38+November!F38+Desember!F38)</f>
        <v>5</v>
      </c>
      <c r="F19" s="9">
        <f>SUM(Januar!G38+Februar!G38+Mars!G38+April!G38+Mai!G38+Juni!G38+Juli!G38+August!G38+September!G38+Oktober!G38+November!G38+Desember!G38)</f>
        <v>0</v>
      </c>
      <c r="G19" s="9">
        <f>SUM(Januar!H38+Februar!H38+Mars!H38+April!H38+Mai!H38+Juni!H38+Juli!H38+August!H38+September!H38+Oktober!H38+November!H38+Desember!H38)</f>
        <v>1</v>
      </c>
      <c r="H19" s="9">
        <f>SUM(Januar!I38+Februar!I38+Mars!I38+April!I38+Mai!I38+Juni!I38+Juli!I38+August!I38+September!I38+Oktober!I38+November!I38+Desember!I38)</f>
        <v>0</v>
      </c>
      <c r="I19" s="9">
        <f>SUM(Januar!J38+Februar!J38+Mars!J38+April!J38+Mai!J38+Juni!J38+Juli!J38+August!J38+September!J38+Oktober!J38+November!J38+Desember!J38)</f>
        <v>0</v>
      </c>
      <c r="J19" s="9">
        <f>SUM(Januar!K38+Februar!K38+Mars!K38+April!K38+Mai!K38+Juni!K38+Juli!K38+August!K38+September!K38+Oktober!K38+November!K38+Desember!K38)</f>
        <v>13</v>
      </c>
      <c r="K19" s="9">
        <f>SUM(Januar!L38+Februar!L38+Mars!L38+April!L38+Mai!L38+Juni!L38+Juli!L38+August!L38+September!L38+Oktober!L38+November!L38+Desember!L38)</f>
        <v>0</v>
      </c>
      <c r="L19" s="9">
        <f>SUM(Januar!M38+Februar!M38+Mars!M38+April!M38+Mai!M38+Juni!M38+Juli!M38+August!M38+September!M38+Oktober!M38+November!M38+Desember!M38)</f>
        <v>0</v>
      </c>
      <c r="M19" s="9">
        <f>SUM(Januar!N38+Februar!N38+Mars!N38+April!N38+Mai!N38+Juni!N38+Juli!N38+August!N38+September!N38+Oktober!N38+November!N38+Desember!N38)</f>
        <v>0</v>
      </c>
      <c r="N19" s="9"/>
      <c r="O19" s="52">
        <f t="shared" si="0"/>
        <v>20</v>
      </c>
      <c r="P19" s="71">
        <f t="shared" si="3"/>
        <v>20</v>
      </c>
      <c r="V19" s="44"/>
      <c r="W19" s="92"/>
      <c r="X19" s="93"/>
    </row>
    <row r="20" spans="1:24">
      <c r="A20" s="88" t="s">
        <v>57</v>
      </c>
      <c r="B20" s="9">
        <f>SUM(Januar!C39+Februar!C39+Mars!C39+April!C39+Mai!C39+Juni!C39+Juli!C39+August!C39+September!C39+Oktober!C39+November!C39+Desember!C39)</f>
        <v>0</v>
      </c>
      <c r="C20" s="9">
        <f>SUM(Januar!D39+Februar!D39+Mars!D39+April!D39+Mai!D39+Juni!D39+Juli!D39+August!D39+September!D39+Oktober!D39+November!D39+Desember!D39)</f>
        <v>2</v>
      </c>
      <c r="D20" s="9">
        <f>SUM(Januar!E39+Februar!E39+Mars!E39+April!E39+Mai!E39+Juni!E39+Juli!E39+August!E39+September!E39+Oktober!E39+November!E39+Desember!E39)</f>
        <v>6</v>
      </c>
      <c r="E20" s="9">
        <f>SUM(Januar!F39+Februar!F39+Mars!F39+April!F39+Mai!F39+Juni!F39+Juli!F39+August!F39+September!F39+Oktober!F39+November!F39+Desember!F39)</f>
        <v>6</v>
      </c>
      <c r="F20" s="9">
        <f>SUM(Januar!G39+Februar!G39+Mars!G39+April!G39+Mai!G39+Juni!G39+Juli!G39+August!G39+September!G39+Oktober!G39+November!G39+Desember!G39)</f>
        <v>10</v>
      </c>
      <c r="G20" s="9">
        <f>SUM(Januar!H39+Februar!H39+Mars!H39+April!H39+Mai!H39+Juni!H39+Juli!H39+August!H39+September!H39+Oktober!H39+November!H39+Desember!H39)</f>
        <v>8</v>
      </c>
      <c r="H20" s="9">
        <f>SUM(Januar!I39+Februar!I39+Mars!I39+April!I39+Mai!I39+Juni!I39+Juli!I39+August!I39+September!I39+Oktober!I39+November!I39+Desember!I39)</f>
        <v>2</v>
      </c>
      <c r="I20" s="9">
        <f>SUM(Januar!J39+Februar!J39+Mars!J39+April!J39+Mai!J39+Juni!J39+Juli!J39+August!J39+September!J39+Oktober!J39+November!J39+Desember!J39)</f>
        <v>7</v>
      </c>
      <c r="J20" s="9">
        <f>SUM(Januar!K39+Februar!K39+Mars!K39+April!K39+Mai!K39+Juni!K39+Juli!K39+August!K39+September!K39+Oktober!K39+November!K39+Desember!K39)</f>
        <v>0</v>
      </c>
      <c r="K20" s="9">
        <f>SUM(Januar!L39+Februar!L39+Mars!L39+April!L39+Mai!L39+Juni!L39+Juli!L39+August!L39+September!L39+Oktober!L39+November!L39+Desember!L39)</f>
        <v>1</v>
      </c>
      <c r="L20" s="9">
        <f>SUM(Januar!M39+Februar!M39+Mars!M39+April!M39+Mai!M39+Juni!M39+Juli!M39+August!M39+September!M39+Oktober!M39+November!M39+Desember!M39)</f>
        <v>0</v>
      </c>
      <c r="M20" s="9">
        <f>SUM(Januar!N39+Februar!N39+Mars!N39+April!N39+Mai!N39+Juni!N39+Juli!N39+August!N39+September!N39+Oktober!N39+November!N39+Desember!N39)</f>
        <v>20</v>
      </c>
      <c r="N20" s="9"/>
      <c r="O20" s="52">
        <f t="shared" ref="O20" si="4">SUM(B20:M20)</f>
        <v>62</v>
      </c>
      <c r="P20" s="71">
        <f t="shared" ref="P20" si="5">O20-M20</f>
        <v>42</v>
      </c>
      <c r="V20" s="94"/>
      <c r="W20" s="92"/>
      <c r="X20" s="93"/>
    </row>
    <row r="21" spans="1:24">
      <c r="A21" s="88" t="s">
        <v>58</v>
      </c>
      <c r="B21" s="9">
        <f>SUM(Januar!C40+Februar!C40+Mars!C40+April!C40+Mai!C40+Juni!C40+Juli!C40+August!C40+September!C40+Oktober!C40+November!C40+Desember!C40)</f>
        <v>0</v>
      </c>
      <c r="C21" s="9">
        <f>SUM(Januar!D40+Februar!D40+Mars!D40+April!D40+Mai!D40+Juni!D40+Juli!D40+August!D40+September!D40+Oktober!D40+November!D40+Desember!D40)</f>
        <v>0</v>
      </c>
      <c r="D21" s="9">
        <f>SUM(Januar!E40+Februar!E40+Mars!E40+April!E40+Mai!E40+Juni!E40+Juli!E40+August!E40+September!E40+Oktober!E40+November!E40+Desember!E40)</f>
        <v>8</v>
      </c>
      <c r="E21" s="9">
        <f>SUM(Januar!F40+Februar!F40+Mars!F40+April!F40+Mai!F40+Juni!F40+Juli!F40+August!F40+September!F40+Oktober!F40+November!F40+Desember!F40)</f>
        <v>1</v>
      </c>
      <c r="F21" s="9">
        <f>SUM(Januar!G40+Februar!G40+Mars!G40+April!G40+Mai!G40+Juni!G40+Juli!G40+August!G40+September!G40+Oktober!G40+November!G40+Desember!G40)</f>
        <v>8</v>
      </c>
      <c r="G21" s="9">
        <f>SUM(Januar!H40+Februar!H40+Mars!H40+April!H40+Mai!H40+Juni!H40+Juli!H40+August!H40+September!H40+Oktober!H40+November!H40+Desember!H40)</f>
        <v>8</v>
      </c>
      <c r="H21" s="9">
        <f>SUM(Januar!I40+Februar!I40+Mars!I40+April!I40+Mai!I40+Juni!I40+Juli!I40+August!I40+September!I40+Oktober!I40+November!I40+Desember!I40)</f>
        <v>2</v>
      </c>
      <c r="I21" s="9">
        <f>SUM(Januar!J40+Februar!J40+Mars!J40+April!J40+Mai!J40+Juni!J40+Juli!J40+August!J40+September!J40+Oktober!J40+November!J40+Desember!J40)</f>
        <v>9</v>
      </c>
      <c r="J21" s="9">
        <f>SUM(Januar!K40+Februar!K40+Mars!K40+April!K40+Mai!K40+Juni!K40+Juli!K40+August!K40+September!K40+Oktober!K40+November!K40+Desember!K40)</f>
        <v>6</v>
      </c>
      <c r="K21" s="9">
        <f>SUM(Januar!L40+Februar!L40+Mars!L40+April!L40+Mai!L40+Juni!L40+Juli!L40+August!L40+September!L40+Oktober!L40+November!L40+Desember!L40)</f>
        <v>6</v>
      </c>
      <c r="L21" s="9">
        <f>SUM(Januar!M40+Februar!M40+Mars!M40+April!M40+Mai!M40+Juni!M40+Juli!M40+August!M40+September!M40+Oktober!M40+November!M40+Desember!M40)</f>
        <v>31</v>
      </c>
      <c r="M21" s="9">
        <f>SUM(Januar!N40+Februar!N40+Mars!N40+April!N40+Mai!N40+Juni!N40+Juli!N40+August!N40+September!N40+Oktober!N40+November!N40+Desember!N40)</f>
        <v>0</v>
      </c>
      <c r="N21" s="9"/>
      <c r="O21" s="52">
        <f t="shared" ref="O21" si="6">SUM(B21:M21)</f>
        <v>79</v>
      </c>
      <c r="P21" s="71">
        <f t="shared" ref="P21" si="7">O21-M21</f>
        <v>79</v>
      </c>
      <c r="V21" s="94"/>
      <c r="W21" s="92"/>
      <c r="X21" s="93"/>
    </row>
    <row r="22" spans="1:24" s="18" customFormat="1">
      <c r="A22" s="88" t="s">
        <v>40</v>
      </c>
      <c r="B22" s="88">
        <f>SUM(Januar!C41+Februar!C41+Mars!C41+April!C41+Mai!C41+Juni!C41+Juli!C41+August!C41+September!C41+Oktober!C41+November!C41+Desember!C41)</f>
        <v>47</v>
      </c>
      <c r="C22" s="88">
        <f>SUM(Januar!D41+Februar!D41+Mars!D41+April!D41+Mai!D41+Juni!D41+Juli!D41+August!D41+September!D41+Oktober!D41+November!D41+Desember!D41)</f>
        <v>0</v>
      </c>
      <c r="D22" s="88">
        <f>SUM(Januar!E41+Februar!E41+Mars!E41+April!E41+Mai!E41+Juni!E41+Juli!E41+August!E41+September!E41+Oktober!E41+November!E41+Desember!E41)</f>
        <v>2</v>
      </c>
      <c r="E22" s="88">
        <f>SUM(Januar!F41+Februar!F41+Mars!F41+April!F41+Mai!F41+Juni!F41+Juli!F41+August!F41+September!F41+Oktober!F41+November!F41+Desember!F41)</f>
        <v>0</v>
      </c>
      <c r="F22" s="88">
        <f>SUM(Januar!G41+Februar!G41+Mars!G41+April!G41+Mai!G41+Juni!G41+Juli!G41+August!G41+September!G41+Oktober!G41+November!G41+Desember!G41)</f>
        <v>0</v>
      </c>
      <c r="G22" s="88">
        <f>SUM(Januar!H41+Februar!H41+Mars!H41+April!H41+Mai!H41+Juni!H41+Juli!H41+August!H41+September!H41+Oktober!H41+November!H41+Desember!H41)</f>
        <v>0</v>
      </c>
      <c r="H22" s="88">
        <f>SUM(Januar!I41+Februar!I41+Mars!I41+April!I41+Mai!I41+Juni!I41+Juli!I41+August!I41+September!I41+Oktober!I41+November!I41+Desember!I41)</f>
        <v>0</v>
      </c>
      <c r="I22" s="88">
        <f>SUM(Januar!J41+Februar!J41+Mars!J41+April!J41+Mai!J41+Juni!J41+Juli!J41+August!J41+September!J41+Oktober!J41+November!J41+Desember!J41)</f>
        <v>1</v>
      </c>
      <c r="J22" s="88">
        <f>SUM(Januar!K41+Februar!K41+Mars!K41+April!K41+Mai!K41+Juni!K41+Juli!K41+August!K41+September!K41+Oktober!K41+November!K41+Desember!K41)</f>
        <v>0</v>
      </c>
      <c r="K22" s="88">
        <f>SUM(Januar!L41+Februar!L41+Mars!L41+April!L41+Mai!L41+Juni!L41+Juli!L41+August!L41+September!L41+Oktober!L41+November!L41+Desember!L41)</f>
        <v>0</v>
      </c>
      <c r="L22" s="88">
        <f>SUM(Januar!M41+Februar!M41+Mars!M41+April!M41+Mai!M41+Juni!M41+Juli!M41+August!M41+September!M41+Oktober!M41+November!M41+Desember!M41)</f>
        <v>0</v>
      </c>
      <c r="M22" s="88">
        <f>SUM(Januar!N41+Februar!N41+Mars!N41+April!N41+Mai!N41+Juni!N41+Juli!N41+August!N41+September!N41+Oktober!N41+November!N41+Desember!N41)</f>
        <v>1</v>
      </c>
      <c r="N22" s="88" t="s">
        <v>34</v>
      </c>
      <c r="O22" s="52">
        <f t="shared" si="0"/>
        <v>51</v>
      </c>
      <c r="P22" s="71">
        <f t="shared" si="3"/>
        <v>50</v>
      </c>
      <c r="V22" s="94"/>
      <c r="W22" s="36"/>
      <c r="X22" s="25"/>
    </row>
    <row r="23" spans="1:24">
      <c r="A23" s="9" t="s">
        <v>42</v>
      </c>
      <c r="B23" s="9">
        <f>SUM(Januar!C42+Februar!C42+Mars!C42+April!C42+Mai!C42+Juni!C42+Juli!C42+August!C42+September!C42+Oktober!C42+November!C42+Desember!C42)</f>
        <v>9</v>
      </c>
      <c r="C23" s="9">
        <f>SUM(Januar!D42+Februar!D42+Mars!D42+April!D42+Mai!D42+Juni!D42+Juli!D42+August!D42+September!D42+Oktober!D42+November!D42+Desember!D42)</f>
        <v>5</v>
      </c>
      <c r="D23" s="9">
        <f>SUM(Januar!E42+Februar!E42+Mars!E42+April!E42+Mai!E42+Juni!E42+Juli!E42+August!E42+September!E42+Oktober!E42+November!E42+Desember!E42)</f>
        <v>5</v>
      </c>
      <c r="E23" s="9">
        <f>SUM(Januar!F42+Februar!F42+Mars!F42+April!F42+Mai!F42+Juni!F42+Juli!F42+August!F42+September!F42+Oktober!F42+November!F42+Desember!F42)</f>
        <v>5</v>
      </c>
      <c r="F23" s="9">
        <f>SUM(Januar!G42+Februar!G42+Mars!G42+April!G42+Mai!G42+Juni!G42+Juli!G42+August!G42+September!G42+Oktober!G42+November!G42+Desember!G42)</f>
        <v>5</v>
      </c>
      <c r="G23" s="9">
        <f>SUM(Januar!H42+Februar!H42+Mars!H42+April!H42+Mai!H42+Juni!H42+Juli!H42+August!H42+September!H42+Oktober!H42+November!H42+Desember!H42)</f>
        <v>5</v>
      </c>
      <c r="H23" s="9">
        <f>SUM(Januar!I42+Februar!I42+Mars!I42+April!I42+Mai!I42+Juni!I42+Juli!I42+August!I42+September!I42+Oktober!I42+November!I42+Desember!I42)</f>
        <v>5</v>
      </c>
      <c r="I23" s="9">
        <f>SUM(Januar!J42+Februar!J42+Mars!J42+April!J42+Mai!J42+Juni!J42+Juli!J42+August!J42+September!J42+Oktober!J42+November!J42+Desember!J42)</f>
        <v>5</v>
      </c>
      <c r="J23" s="9">
        <f>SUM(Januar!K42+Februar!K42+Mars!K42+April!K42+Mai!K42+Juni!K42+Juli!K42+August!K42+September!K42+Oktober!K42+November!K42+Desember!K42)</f>
        <v>5</v>
      </c>
      <c r="K23" s="9">
        <f>SUM(Januar!L42+Februar!L42+Mars!L42+April!L42+Mai!L42+Juni!L42+Juli!L42+August!L42+September!L42+Oktober!L42+November!L42+Desember!L42)</f>
        <v>6</v>
      </c>
      <c r="L23" s="9">
        <f>SUM(Januar!M42+Februar!M42+Mars!M42+April!M42+Mai!M42+Juni!M42+Juli!M42+August!M42+September!M42+Oktober!M42+November!M42+Desember!M42)</f>
        <v>0</v>
      </c>
      <c r="M23" s="9">
        <f>SUM(Januar!N42+Februar!N42+Mars!N42+April!N42+Mai!N42+Juni!N42+Juli!N42+August!N42+September!N42+Oktober!N42+November!N42+Desember!N42)</f>
        <v>0</v>
      </c>
      <c r="N23" s="9"/>
      <c r="O23" s="52">
        <f t="shared" si="0"/>
        <v>55</v>
      </c>
      <c r="P23" s="71">
        <f t="shared" si="3"/>
        <v>55</v>
      </c>
      <c r="V23" s="94"/>
      <c r="W23" s="92"/>
      <c r="X23" s="93"/>
    </row>
    <row r="24" spans="1: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52"/>
      <c r="P24" s="71"/>
      <c r="V24" s="94"/>
      <c r="W24" s="92"/>
      <c r="X24" s="93"/>
    </row>
    <row r="25" spans="1:24">
      <c r="A25" s="88" t="s">
        <v>41</v>
      </c>
      <c r="B25" s="9">
        <f>SUM(Januar!C44+Februar!C44+Mars!C44+April!C44+Mai!C44+Juni!C44+Juli!C44+August!C44+September!C44+Oktober!C44+November!C44+Desember!C44)</f>
        <v>3</v>
      </c>
      <c r="C25" s="9">
        <f>SUM(Januar!D44+Februar!D44+Mars!D44+April!D44+Mai!D44+Juni!D44+Juli!D44+August!D44+September!D44+Oktober!D44+November!D44+Desember!D44)</f>
        <v>3</v>
      </c>
      <c r="D25" s="9">
        <f>SUM(Januar!E44+Februar!E44+Mars!E44+April!E44+Mai!E44+Juni!E44+Juli!E44+August!E44+September!E44+Oktober!E44+November!E44+Desember!E44)</f>
        <v>4</v>
      </c>
      <c r="E25" s="9">
        <f>SUM(Januar!F44+Februar!F44+Mars!F44+April!F44+Mai!F44+Juni!F44+Juli!F44+August!F44+September!F44+Oktober!F44+November!F44+Desember!F44)</f>
        <v>0</v>
      </c>
      <c r="F25" s="9">
        <f>SUM(Januar!G44+Februar!G44+Mars!G44+April!G44+Mai!G44+Juni!G44+Juli!G44+August!G44+September!G44+Oktober!G44+November!G44+Desember!G44)</f>
        <v>2</v>
      </c>
      <c r="G25" s="9">
        <f>SUM(Januar!H44+Februar!H44+Mars!H44+April!H44+Mai!H44+Juni!H44+Juli!H44+August!H44+September!H44+Oktober!H44+November!H44+Desember!H44)</f>
        <v>5</v>
      </c>
      <c r="H25" s="9">
        <f>SUM(Januar!I44+Februar!I44+Mars!I44+April!I44+Mai!I44+Juni!I44+Juli!I44+August!I44+September!I44+Oktober!I44+November!I44+Desember!I44)</f>
        <v>28</v>
      </c>
      <c r="I25" s="9">
        <f>SUM(Januar!J44+Februar!J44+Mars!J44+April!J44+Mai!J44+Juni!J44+Juli!J44+August!J44+September!J44+Oktober!J44+November!J44+Desember!J44)</f>
        <v>2</v>
      </c>
      <c r="J25" s="9">
        <f>SUM(Januar!K44+Februar!K44+Mars!K44+April!K44+Mai!K44+Juni!K44+Juli!K44+August!K44+September!K44+Oktober!K44+November!K44+Desember!K44)</f>
        <v>3</v>
      </c>
      <c r="K25" s="9">
        <f>SUM(Januar!L44+Februar!L44+Mars!L44+April!L44+Mai!L44+Juni!L44+Juli!L44+August!L44+September!L44+Oktober!L44+November!L44+Desember!L44)</f>
        <v>6</v>
      </c>
      <c r="L25" s="9">
        <f>SUM(Januar!M44+Februar!M44+Mars!M44+April!M44+Mai!M44+Juni!M44+Juli!M44+August!M44+September!M44+Oktober!M44+November!M44+Desember!M44)</f>
        <v>28</v>
      </c>
      <c r="M25" s="9">
        <f>SUM(Januar!N44+Februar!N44+Mars!N44+April!N44+Mai!N44+Juni!N44+Juli!N44+August!N44+September!N44+Oktober!N44+November!N44+Desember!N44)</f>
        <v>2</v>
      </c>
      <c r="N25" s="9"/>
      <c r="O25" s="52">
        <f t="shared" ref="O25" si="8">SUM(B25:M25)</f>
        <v>86</v>
      </c>
      <c r="P25" s="71">
        <f t="shared" ref="P25" si="9">O25-M25</f>
        <v>84</v>
      </c>
      <c r="V25" s="94"/>
      <c r="W25" s="92"/>
      <c r="X25" s="93"/>
    </row>
    <row r="26" spans="1:24" s="37" customFormat="1">
      <c r="A26" s="81" t="s">
        <v>54</v>
      </c>
      <c r="B26" s="89">
        <v>102</v>
      </c>
      <c r="C26" s="89">
        <v>44</v>
      </c>
      <c r="D26" s="89">
        <v>49</v>
      </c>
      <c r="E26" s="89">
        <v>43</v>
      </c>
      <c r="F26" s="89">
        <v>48</v>
      </c>
      <c r="G26" s="89">
        <v>47</v>
      </c>
      <c r="H26" s="89">
        <v>36</v>
      </c>
      <c r="I26" s="89">
        <v>51</v>
      </c>
      <c r="J26" s="89">
        <v>52</v>
      </c>
      <c r="K26" s="89">
        <v>51</v>
      </c>
      <c r="L26" s="89">
        <v>33</v>
      </c>
      <c r="M26" s="89">
        <v>37</v>
      </c>
      <c r="N26" s="89"/>
      <c r="O26" s="90">
        <f>SUM(B26:M26)</f>
        <v>593</v>
      </c>
      <c r="P26" s="91">
        <f>SUM(B26:L26)</f>
        <v>556</v>
      </c>
      <c r="V26" s="44"/>
      <c r="W26" s="92"/>
      <c r="X26" s="92"/>
    </row>
    <row r="27" spans="1:24" s="37" customFormat="1">
      <c r="A27" s="82" t="s">
        <v>43</v>
      </c>
      <c r="B27" s="81">
        <v>115</v>
      </c>
      <c r="C27" s="81">
        <v>43</v>
      </c>
      <c r="D27" s="81">
        <v>47</v>
      </c>
      <c r="E27" s="81">
        <v>42</v>
      </c>
      <c r="F27" s="81">
        <v>43</v>
      </c>
      <c r="G27" s="81">
        <v>43</v>
      </c>
      <c r="H27" s="81">
        <v>35</v>
      </c>
      <c r="I27" s="81">
        <v>52</v>
      </c>
      <c r="J27" s="81">
        <v>51</v>
      </c>
      <c r="K27" s="81">
        <v>51</v>
      </c>
      <c r="L27" s="81">
        <v>27</v>
      </c>
      <c r="M27" s="81">
        <v>36</v>
      </c>
      <c r="N27" s="81"/>
      <c r="O27" s="83">
        <f t="shared" ref="O27:O32" si="10">SUM(B27:M27)</f>
        <v>585</v>
      </c>
      <c r="P27" s="83">
        <f t="shared" ref="P27:P32" si="11">SUM(B27:L27)</f>
        <v>549</v>
      </c>
      <c r="V27" s="92"/>
      <c r="W27" s="92"/>
      <c r="X27" s="92"/>
    </row>
    <row r="28" spans="1:24">
      <c r="A28" s="84" t="s">
        <v>39</v>
      </c>
      <c r="B28" s="84">
        <v>115</v>
      </c>
      <c r="C28" s="84">
        <v>43</v>
      </c>
      <c r="D28" s="84">
        <v>48</v>
      </c>
      <c r="E28" s="85">
        <v>41</v>
      </c>
      <c r="F28" s="84">
        <v>41</v>
      </c>
      <c r="G28" s="84">
        <v>43</v>
      </c>
      <c r="H28" s="84">
        <v>33</v>
      </c>
      <c r="I28" s="84">
        <v>48</v>
      </c>
      <c r="J28" s="84">
        <v>51</v>
      </c>
      <c r="K28" s="84">
        <v>50</v>
      </c>
      <c r="L28" s="84">
        <v>21</v>
      </c>
      <c r="M28" s="84">
        <v>35</v>
      </c>
      <c r="N28" s="84"/>
      <c r="O28" s="83">
        <f t="shared" si="10"/>
        <v>569</v>
      </c>
      <c r="P28" s="83">
        <f t="shared" si="11"/>
        <v>534</v>
      </c>
      <c r="V28" s="93"/>
      <c r="W28" s="93"/>
      <c r="X28" s="93"/>
    </row>
    <row r="29" spans="1:24">
      <c r="A29" s="84" t="s">
        <v>38</v>
      </c>
      <c r="B29" s="84">
        <v>100</v>
      </c>
      <c r="C29" s="84">
        <v>41</v>
      </c>
      <c r="D29" s="84">
        <v>46</v>
      </c>
      <c r="E29" s="85">
        <v>41</v>
      </c>
      <c r="F29" s="84">
        <v>42</v>
      </c>
      <c r="G29" s="84">
        <v>44</v>
      </c>
      <c r="H29" s="84">
        <v>33</v>
      </c>
      <c r="I29" s="84">
        <v>48</v>
      </c>
      <c r="J29" s="84">
        <v>50</v>
      </c>
      <c r="K29" s="84">
        <v>49</v>
      </c>
      <c r="L29" s="84">
        <v>22</v>
      </c>
      <c r="M29" s="84">
        <v>35</v>
      </c>
      <c r="N29" s="84"/>
      <c r="O29" s="83">
        <f t="shared" si="10"/>
        <v>551</v>
      </c>
      <c r="P29" s="83">
        <f t="shared" si="11"/>
        <v>516</v>
      </c>
    </row>
    <row r="30" spans="1:24">
      <c r="A30" s="84" t="s">
        <v>37</v>
      </c>
      <c r="B30" s="84">
        <v>97</v>
      </c>
      <c r="C30" s="84">
        <v>41</v>
      </c>
      <c r="D30" s="84">
        <v>46</v>
      </c>
      <c r="E30" s="85">
        <v>41</v>
      </c>
      <c r="F30" s="84">
        <v>42</v>
      </c>
      <c r="G30" s="84">
        <v>44</v>
      </c>
      <c r="H30" s="84">
        <v>30</v>
      </c>
      <c r="I30" s="84">
        <v>47</v>
      </c>
      <c r="J30" s="84">
        <v>49</v>
      </c>
      <c r="K30" s="84">
        <v>49</v>
      </c>
      <c r="L30" s="84">
        <v>20</v>
      </c>
      <c r="M30" s="84">
        <v>36</v>
      </c>
      <c r="N30" s="84"/>
      <c r="O30" s="83">
        <f t="shared" si="10"/>
        <v>542</v>
      </c>
      <c r="P30" s="83">
        <f t="shared" si="11"/>
        <v>506</v>
      </c>
    </row>
    <row r="31" spans="1:24">
      <c r="A31" s="84" t="s">
        <v>35</v>
      </c>
      <c r="B31" s="84">
        <v>97</v>
      </c>
      <c r="C31" s="84">
        <v>39</v>
      </c>
      <c r="D31" s="84">
        <v>46</v>
      </c>
      <c r="E31" s="85">
        <v>40</v>
      </c>
      <c r="F31" s="84">
        <v>41</v>
      </c>
      <c r="G31" s="84">
        <v>43</v>
      </c>
      <c r="H31" s="84">
        <v>30</v>
      </c>
      <c r="I31" s="84">
        <v>47</v>
      </c>
      <c r="J31" s="84">
        <v>48</v>
      </c>
      <c r="K31" s="84">
        <v>47</v>
      </c>
      <c r="L31" s="84">
        <v>18</v>
      </c>
      <c r="M31" s="84">
        <v>34</v>
      </c>
      <c r="N31" s="84"/>
      <c r="O31" s="83">
        <f t="shared" si="10"/>
        <v>530</v>
      </c>
      <c r="P31" s="83">
        <f t="shared" si="11"/>
        <v>496</v>
      </c>
    </row>
    <row r="32" spans="1:24">
      <c r="A32" s="84" t="s">
        <v>36</v>
      </c>
      <c r="B32" s="84">
        <v>95</v>
      </c>
      <c r="C32" s="84">
        <v>39</v>
      </c>
      <c r="D32" s="84">
        <v>44</v>
      </c>
      <c r="E32" s="85">
        <v>41</v>
      </c>
      <c r="F32" s="84">
        <v>41</v>
      </c>
      <c r="G32" s="84">
        <v>43</v>
      </c>
      <c r="H32" s="84">
        <v>35</v>
      </c>
      <c r="I32" s="84">
        <v>47</v>
      </c>
      <c r="J32" s="84">
        <v>51</v>
      </c>
      <c r="K32" s="84">
        <v>49</v>
      </c>
      <c r="L32" s="84">
        <v>16</v>
      </c>
      <c r="M32" s="84">
        <v>34</v>
      </c>
      <c r="N32" s="84"/>
      <c r="O32" s="83">
        <f t="shared" si="10"/>
        <v>535</v>
      </c>
      <c r="P32" s="83">
        <f t="shared" si="11"/>
        <v>501</v>
      </c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orientation="landscape" r:id="rId1"/>
  <headerFooter alignWithMargins="0">
    <oddHeader>&amp;F</oddHead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9.140625" defaultRowHeight="12.75"/>
  <cols>
    <col min="1" max="1" width="7.7109375" style="8" customWidth="1"/>
    <col min="2" max="2" width="9.7109375" style="66" customWidth="1"/>
    <col min="3" max="14" width="7.7109375" style="17" customWidth="1"/>
    <col min="15" max="15" width="11.42578125" customWidth="1"/>
  </cols>
  <sheetData>
    <row r="1" spans="1:15">
      <c r="A1" s="8" t="s">
        <v>7</v>
      </c>
    </row>
    <row r="2" spans="1:15" s="2" customFormat="1" ht="12">
      <c r="A2" s="21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24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26</v>
      </c>
    </row>
    <row r="3" spans="1:15" s="46" customFormat="1">
      <c r="A3" s="34" t="str">
        <f t="shared" ref="A3:A30" si="0">TEXT(B3,"dddd")</f>
        <v>mandag</v>
      </c>
      <c r="B3" s="68">
        <v>40210</v>
      </c>
      <c r="C3" s="35"/>
      <c r="D3" s="38"/>
      <c r="E3" s="38"/>
      <c r="F3" s="38"/>
      <c r="G3" s="38"/>
      <c r="H3" s="38"/>
      <c r="I3" s="38"/>
      <c r="J3" s="38"/>
      <c r="K3" s="38"/>
      <c r="L3" s="38" t="s">
        <v>44</v>
      </c>
      <c r="M3" s="38"/>
      <c r="N3" s="38"/>
      <c r="O3" s="40"/>
    </row>
    <row r="4" spans="1:15" s="46" customFormat="1">
      <c r="A4" s="23" t="str">
        <f t="shared" si="0"/>
        <v>tirsdag</v>
      </c>
      <c r="B4" s="68">
        <v>40211</v>
      </c>
      <c r="C4" s="35"/>
      <c r="D4" s="38"/>
      <c r="E4" s="38"/>
      <c r="F4" s="38" t="s">
        <v>46</v>
      </c>
      <c r="G4" s="38"/>
      <c r="H4" s="38"/>
      <c r="I4" s="38"/>
      <c r="J4" s="38" t="s">
        <v>44</v>
      </c>
      <c r="K4" s="38"/>
      <c r="L4" s="38"/>
      <c r="M4" s="38"/>
      <c r="N4" s="38"/>
    </row>
    <row r="5" spans="1:15" s="18" customFormat="1">
      <c r="A5" s="23" t="str">
        <f t="shared" si="0"/>
        <v>onsdag</v>
      </c>
      <c r="B5" s="68">
        <v>40212</v>
      </c>
      <c r="C5" s="38" t="s">
        <v>40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40"/>
    </row>
    <row r="6" spans="1:15" s="18" customFormat="1">
      <c r="A6" s="23" t="str">
        <f t="shared" si="0"/>
        <v>torsdag</v>
      </c>
      <c r="B6" s="68">
        <v>40213</v>
      </c>
      <c r="C6" s="38" t="s">
        <v>46</v>
      </c>
      <c r="D6" s="38"/>
      <c r="E6" s="38"/>
      <c r="F6" s="38"/>
      <c r="G6" s="38"/>
      <c r="H6" s="38"/>
      <c r="I6" s="38"/>
      <c r="J6" s="38"/>
      <c r="K6" s="38" t="s">
        <v>44</v>
      </c>
      <c r="L6" s="38"/>
      <c r="M6" s="38"/>
      <c r="N6" s="38"/>
      <c r="O6" s="40"/>
    </row>
    <row r="7" spans="1:15" s="18" customFormat="1">
      <c r="A7" s="23" t="str">
        <f t="shared" si="0"/>
        <v>fredag</v>
      </c>
      <c r="B7" s="68">
        <v>40214</v>
      </c>
      <c r="C7" s="38"/>
      <c r="D7" s="38"/>
      <c r="E7" s="38"/>
      <c r="F7" s="38"/>
      <c r="G7" s="38"/>
      <c r="H7" s="38" t="s">
        <v>44</v>
      </c>
      <c r="I7" s="38"/>
      <c r="J7" s="38"/>
      <c r="K7" s="38"/>
      <c r="L7" s="38"/>
      <c r="M7" s="38"/>
      <c r="N7" s="38"/>
      <c r="O7" s="40"/>
    </row>
    <row r="8" spans="1:15" s="18" customFormat="1">
      <c r="A8" s="23" t="str">
        <f t="shared" si="0"/>
        <v>lørdag</v>
      </c>
      <c r="B8" s="68">
        <v>40215</v>
      </c>
      <c r="C8" s="35"/>
      <c r="D8" s="38"/>
      <c r="E8" s="38"/>
      <c r="F8" s="38"/>
      <c r="G8" s="38" t="s">
        <v>42</v>
      </c>
      <c r="H8" s="38"/>
      <c r="I8" s="38"/>
      <c r="J8" s="38"/>
      <c r="K8" s="38"/>
      <c r="L8" s="38"/>
      <c r="M8" s="38"/>
      <c r="N8" s="38"/>
      <c r="O8" s="40"/>
    </row>
    <row r="9" spans="1:15" s="33" customFormat="1">
      <c r="A9" s="73" t="str">
        <f t="shared" si="0"/>
        <v>søndag</v>
      </c>
      <c r="B9" s="75">
        <v>40216</v>
      </c>
      <c r="C9" s="41"/>
      <c r="D9" s="41"/>
      <c r="E9" s="41"/>
      <c r="F9" s="41"/>
      <c r="G9" s="41"/>
      <c r="H9" s="41"/>
      <c r="I9" s="41" t="s">
        <v>44</v>
      </c>
      <c r="J9" s="41"/>
      <c r="K9" s="41"/>
      <c r="L9" s="41"/>
      <c r="M9" s="41" t="s">
        <v>48</v>
      </c>
      <c r="N9" s="41"/>
      <c r="O9" s="42"/>
    </row>
    <row r="10" spans="1:15" s="40" customFormat="1">
      <c r="A10" s="34" t="str">
        <f t="shared" si="0"/>
        <v>mandag</v>
      </c>
      <c r="B10" s="68">
        <v>40217</v>
      </c>
      <c r="C10" s="38"/>
      <c r="D10" s="38"/>
      <c r="E10" s="38"/>
      <c r="F10" s="38"/>
      <c r="G10" s="38"/>
      <c r="H10" s="38"/>
      <c r="I10" s="38"/>
      <c r="J10" s="38"/>
      <c r="K10" s="38"/>
      <c r="L10" s="38" t="s">
        <v>44</v>
      </c>
      <c r="M10" s="38"/>
      <c r="N10" s="38"/>
    </row>
    <row r="11" spans="1:15" s="40" customFormat="1">
      <c r="A11" s="23" t="str">
        <f t="shared" si="0"/>
        <v>tirsdag</v>
      </c>
      <c r="B11" s="68">
        <v>40218</v>
      </c>
      <c r="C11" s="38"/>
      <c r="D11" s="35"/>
      <c r="E11" s="38"/>
      <c r="F11" s="38"/>
      <c r="G11" s="38" t="s">
        <v>46</v>
      </c>
      <c r="H11" s="38"/>
      <c r="I11" s="38"/>
      <c r="J11" s="35" t="s">
        <v>44</v>
      </c>
      <c r="K11" s="38"/>
      <c r="L11" s="38"/>
      <c r="M11" s="38"/>
      <c r="N11" s="38"/>
    </row>
    <row r="12" spans="1:15" s="18" customFormat="1">
      <c r="A12" s="23" t="str">
        <f t="shared" si="0"/>
        <v>onsdag</v>
      </c>
      <c r="B12" s="68">
        <v>40219</v>
      </c>
      <c r="C12" s="38" t="s">
        <v>40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40"/>
    </row>
    <row r="13" spans="1:15" s="18" customFormat="1">
      <c r="A13" s="23" t="str">
        <f t="shared" si="0"/>
        <v>torsdag</v>
      </c>
      <c r="B13" s="68">
        <v>40220</v>
      </c>
      <c r="C13" s="38" t="s">
        <v>46</v>
      </c>
      <c r="D13" s="38"/>
      <c r="E13" s="38"/>
      <c r="F13" s="38" t="s">
        <v>44</v>
      </c>
      <c r="G13" s="38"/>
      <c r="H13" s="38"/>
      <c r="I13" s="38"/>
      <c r="J13" s="38"/>
      <c r="K13" s="38"/>
      <c r="L13" s="38"/>
      <c r="M13" s="38"/>
      <c r="N13" s="38"/>
      <c r="O13" s="40"/>
    </row>
    <row r="14" spans="1:15" s="18" customFormat="1">
      <c r="A14" s="23" t="str">
        <f t="shared" si="0"/>
        <v>fredag</v>
      </c>
      <c r="B14" s="68">
        <v>40221</v>
      </c>
      <c r="C14" s="38"/>
      <c r="D14" s="38"/>
      <c r="E14" s="38"/>
      <c r="F14" s="38"/>
      <c r="G14" s="38"/>
      <c r="H14" s="38" t="s">
        <v>44</v>
      </c>
      <c r="I14" s="38"/>
      <c r="J14" s="38"/>
      <c r="K14" s="38"/>
      <c r="L14" s="38"/>
      <c r="M14" s="38"/>
      <c r="N14" s="38"/>
      <c r="O14" s="40"/>
    </row>
    <row r="15" spans="1:15" s="18" customFormat="1">
      <c r="A15" s="23" t="str">
        <f t="shared" si="0"/>
        <v>lørdag</v>
      </c>
      <c r="B15" s="68">
        <v>40222</v>
      </c>
      <c r="C15" s="35"/>
      <c r="D15" s="38" t="s">
        <v>42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40"/>
    </row>
    <row r="16" spans="1:15" s="33" customFormat="1">
      <c r="A16" s="73" t="str">
        <f t="shared" si="0"/>
        <v>søndag</v>
      </c>
      <c r="B16" s="75">
        <v>40223</v>
      </c>
      <c r="C16" s="41"/>
      <c r="D16" s="41"/>
      <c r="E16" s="41"/>
      <c r="F16" s="41"/>
      <c r="G16" s="41"/>
      <c r="H16" s="41"/>
      <c r="I16" s="41"/>
      <c r="J16" s="41"/>
      <c r="K16" s="41" t="s">
        <v>44</v>
      </c>
      <c r="L16" s="41"/>
      <c r="M16" s="41"/>
      <c r="N16" s="41"/>
      <c r="O16" s="42"/>
    </row>
    <row r="17" spans="1:15" s="40" customFormat="1">
      <c r="A17" s="34" t="str">
        <f t="shared" si="0"/>
        <v>mandag</v>
      </c>
      <c r="B17" s="68">
        <v>40224</v>
      </c>
      <c r="C17" s="38"/>
      <c r="D17" s="38" t="s">
        <v>44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5" s="40" customFormat="1">
      <c r="A18" s="23" t="str">
        <f t="shared" si="0"/>
        <v>tirsdag</v>
      </c>
      <c r="B18" s="68">
        <v>40225</v>
      </c>
      <c r="C18" s="38"/>
      <c r="E18" s="38"/>
      <c r="F18" s="38"/>
      <c r="G18" s="35" t="s">
        <v>44</v>
      </c>
      <c r="H18" s="35"/>
      <c r="I18" s="38"/>
      <c r="J18" s="38" t="s">
        <v>46</v>
      </c>
      <c r="K18" s="38"/>
      <c r="L18" s="38"/>
      <c r="M18" s="38"/>
      <c r="N18" s="38"/>
    </row>
    <row r="19" spans="1:15" s="18" customFormat="1">
      <c r="A19" s="23" t="str">
        <f t="shared" si="0"/>
        <v>onsdag</v>
      </c>
      <c r="B19" s="68">
        <v>40226</v>
      </c>
      <c r="C19" s="38" t="s">
        <v>40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0"/>
    </row>
    <row r="20" spans="1:15" s="18" customFormat="1">
      <c r="A20" s="23" t="str">
        <f t="shared" si="0"/>
        <v>torsdag</v>
      </c>
      <c r="B20" s="68">
        <v>40227</v>
      </c>
      <c r="C20" s="38" t="s">
        <v>46</v>
      </c>
      <c r="D20" s="38"/>
      <c r="E20" s="38"/>
      <c r="F20" s="38" t="s">
        <v>44</v>
      </c>
      <c r="G20" s="38"/>
      <c r="H20" s="38"/>
      <c r="I20" s="38"/>
      <c r="J20" s="38"/>
      <c r="K20" s="38"/>
      <c r="L20" s="38"/>
      <c r="M20" s="38"/>
      <c r="N20" s="38"/>
      <c r="O20" s="40"/>
    </row>
    <row r="21" spans="1:15" s="18" customFormat="1">
      <c r="A21" s="23" t="str">
        <f t="shared" si="0"/>
        <v>fredag</v>
      </c>
      <c r="B21" s="68">
        <v>40228</v>
      </c>
      <c r="C21" s="38"/>
      <c r="D21" s="38"/>
      <c r="E21" s="38"/>
      <c r="F21" s="38"/>
      <c r="G21" s="38"/>
      <c r="H21" s="38"/>
      <c r="I21" s="38"/>
      <c r="J21" s="38"/>
      <c r="K21" s="38" t="s">
        <v>44</v>
      </c>
      <c r="L21" s="38"/>
      <c r="M21" s="38"/>
      <c r="N21" s="38"/>
      <c r="O21" s="40"/>
    </row>
    <row r="22" spans="1:15" s="18" customFormat="1">
      <c r="A22" s="23" t="str">
        <f t="shared" si="0"/>
        <v>lørdag</v>
      </c>
      <c r="B22" s="68">
        <v>40229</v>
      </c>
      <c r="C22" s="35"/>
      <c r="D22" s="38"/>
      <c r="E22" s="38"/>
      <c r="F22" s="38"/>
      <c r="G22" s="38"/>
      <c r="H22" s="38"/>
      <c r="I22" s="38"/>
      <c r="J22" s="38"/>
      <c r="K22" s="38"/>
      <c r="L22" s="38" t="s">
        <v>42</v>
      </c>
      <c r="M22" s="38"/>
      <c r="N22" s="38"/>
      <c r="O22" s="40"/>
    </row>
    <row r="23" spans="1:15" s="33" customFormat="1">
      <c r="A23" s="73" t="str">
        <f t="shared" si="0"/>
        <v>søndag</v>
      </c>
      <c r="B23" s="75">
        <v>40230</v>
      </c>
      <c r="C23" s="41"/>
      <c r="D23" s="41"/>
      <c r="E23" s="41"/>
      <c r="F23" s="41"/>
      <c r="G23" s="41"/>
      <c r="H23" s="41"/>
      <c r="I23" s="41" t="s">
        <v>44</v>
      </c>
      <c r="J23" s="41"/>
      <c r="K23" s="41"/>
      <c r="L23" s="41"/>
      <c r="M23" s="41" t="s">
        <v>48</v>
      </c>
      <c r="N23" s="41"/>
      <c r="O23" s="42"/>
    </row>
    <row r="24" spans="1:15" s="40" customFormat="1">
      <c r="A24" s="34" t="str">
        <f t="shared" si="0"/>
        <v>mandag</v>
      </c>
      <c r="B24" s="68">
        <v>40231</v>
      </c>
      <c r="C24" s="38"/>
      <c r="D24" s="38" t="s">
        <v>44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15" s="40" customFormat="1">
      <c r="A25" s="23" t="str">
        <f t="shared" si="0"/>
        <v>tirsdag</v>
      </c>
      <c r="B25" s="68">
        <v>40232</v>
      </c>
      <c r="C25" s="38"/>
      <c r="D25" s="38"/>
      <c r="E25" s="38"/>
      <c r="F25" s="38"/>
      <c r="G25" s="38"/>
      <c r="H25" s="35"/>
      <c r="I25" s="35"/>
      <c r="J25" s="38" t="s">
        <v>44</v>
      </c>
      <c r="K25" s="38"/>
      <c r="L25" s="38" t="s">
        <v>46</v>
      </c>
      <c r="M25" s="38"/>
      <c r="N25" s="38"/>
    </row>
    <row r="26" spans="1:15" s="18" customFormat="1">
      <c r="A26" s="23" t="str">
        <f t="shared" si="0"/>
        <v>onsdag</v>
      </c>
      <c r="B26" s="68">
        <v>40233</v>
      </c>
      <c r="C26" s="38" t="s">
        <v>42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15" s="18" customFormat="1">
      <c r="A27" s="23" t="str">
        <f t="shared" si="0"/>
        <v>torsdag</v>
      </c>
      <c r="B27" s="68">
        <v>40234</v>
      </c>
      <c r="C27" s="38" t="s">
        <v>46</v>
      </c>
      <c r="D27" s="38"/>
      <c r="E27" s="38"/>
      <c r="F27" s="38" t="s">
        <v>44</v>
      </c>
      <c r="G27" s="38"/>
      <c r="H27" s="38"/>
      <c r="I27" s="38"/>
      <c r="J27" s="38"/>
      <c r="K27" s="38"/>
      <c r="L27" s="38"/>
      <c r="M27" s="38"/>
      <c r="N27" s="38"/>
    </row>
    <row r="28" spans="1:15" s="18" customFormat="1">
      <c r="A28" s="23" t="str">
        <f t="shared" si="0"/>
        <v>fredag</v>
      </c>
      <c r="B28" s="68">
        <v>40235</v>
      </c>
      <c r="C28" s="38"/>
      <c r="D28" s="38"/>
      <c r="E28" s="38"/>
      <c r="F28" s="38"/>
      <c r="G28" s="38"/>
      <c r="H28" s="38"/>
      <c r="I28" s="38"/>
      <c r="J28" s="38"/>
      <c r="K28" s="38" t="s">
        <v>44</v>
      </c>
      <c r="L28" s="38"/>
      <c r="M28" s="38"/>
      <c r="N28" s="38"/>
    </row>
    <row r="29" spans="1:15" s="18" customFormat="1">
      <c r="A29" s="23" t="str">
        <f t="shared" si="0"/>
        <v>lørdag</v>
      </c>
      <c r="B29" s="68">
        <v>40236</v>
      </c>
      <c r="C29" s="38"/>
      <c r="D29" s="38"/>
      <c r="E29" s="38"/>
      <c r="F29" s="38"/>
      <c r="G29" s="38"/>
      <c r="H29" s="38" t="s">
        <v>42</v>
      </c>
      <c r="I29" s="38"/>
      <c r="J29" s="38"/>
      <c r="K29" s="38"/>
      <c r="L29" s="38"/>
      <c r="M29" s="38"/>
      <c r="N29" s="38"/>
    </row>
    <row r="30" spans="1:15" s="33" customFormat="1">
      <c r="A30" s="73" t="str">
        <f t="shared" si="0"/>
        <v>søndag</v>
      </c>
      <c r="B30" s="75">
        <v>40237</v>
      </c>
      <c r="C30" s="41"/>
      <c r="D30" s="41" t="s">
        <v>44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5" ht="18" customHeight="1">
      <c r="A31" s="30"/>
      <c r="B31" s="6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5">
      <c r="A32" s="30"/>
      <c r="B32" s="63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1:18" s="37" customFormat="1">
      <c r="A33" s="87"/>
      <c r="B33" s="63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25"/>
      <c r="P33"/>
      <c r="Q33"/>
      <c r="R33"/>
    </row>
    <row r="34" spans="1:18" s="54" customFormat="1" ht="18" customHeight="1">
      <c r="A34" s="30" t="s">
        <v>6</v>
      </c>
      <c r="B34" s="63"/>
      <c r="C34" s="29">
        <f>COUNTA($C$3:$C$33)</f>
        <v>8</v>
      </c>
      <c r="D34" s="29">
        <f>COUNTA($D$3:$D$33)</f>
        <v>4</v>
      </c>
      <c r="E34" s="29">
        <f>COUNTA($E$3:$E$33)</f>
        <v>0</v>
      </c>
      <c r="F34" s="29">
        <f>COUNTA($F$3:$F$33)</f>
        <v>4</v>
      </c>
      <c r="G34" s="29">
        <f>COUNTA($G$3:$G$33)</f>
        <v>3</v>
      </c>
      <c r="H34" s="29">
        <f>COUNTA($H$3:$H$33)</f>
        <v>3</v>
      </c>
      <c r="I34" s="29">
        <f>COUNTA($I$3:$I$33)</f>
        <v>2</v>
      </c>
      <c r="J34" s="29">
        <f>COUNTA($J$3:$J$33)</f>
        <v>4</v>
      </c>
      <c r="K34" s="29">
        <f>COUNTA($K$3:$K$33)</f>
        <v>4</v>
      </c>
      <c r="L34" s="29">
        <f>COUNTA($L$3:$L$33)</f>
        <v>4</v>
      </c>
      <c r="M34" s="29">
        <f>COUNTA($M$3:$M$33)</f>
        <v>2</v>
      </c>
      <c r="N34" s="29">
        <f>COUNTA($N$3:$N$33)</f>
        <v>0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4</v>
      </c>
      <c r="D35" s="62">
        <f>COUNTIF($D$3:$D$33,"L")</f>
        <v>0</v>
      </c>
      <c r="E35" s="62">
        <f>COUNTIF($E$3:$E$33,"L")</f>
        <v>0</v>
      </c>
      <c r="F35" s="62">
        <f>COUNTIF($F$3:$F$33,"L")</f>
        <v>1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3</v>
      </c>
      <c r="E37" s="62">
        <f>COUNTIF($E$3:$E$33,"DD2")</f>
        <v>0</v>
      </c>
      <c r="F37" s="62">
        <f>COUNTIF($F$3:$F$33,"DD2")</f>
        <v>3</v>
      </c>
      <c r="G37" s="62">
        <f>COUNTIF($G$3:$G$33,"DD2")</f>
        <v>1</v>
      </c>
      <c r="H37" s="62">
        <f>COUNTIF($H$3:$H$33,"DD2")</f>
        <v>2</v>
      </c>
      <c r="I37" s="62">
        <f>COUNTIF($I$3:$I$33,"DD2")</f>
        <v>2</v>
      </c>
      <c r="J37" s="62">
        <f>COUNTIF($J$3:$J$33,"DD2")</f>
        <v>3</v>
      </c>
      <c r="K37" s="62">
        <f>COUNTIF($K$3:$K$33,"DD2")</f>
        <v>4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62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1</v>
      </c>
      <c r="I42" s="62">
        <f>COUNTIF($I$3:$I$33,"V75")</f>
        <v>0</v>
      </c>
      <c r="J42" s="62">
        <f>COUNTIF($J$3:$J$33,"V75")</f>
        <v>0</v>
      </c>
      <c r="K42" s="62">
        <f>COUNTIF($K$3:$K$33,"V75")</f>
        <v>0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COUNTA(C9,C16,C23,C30)</f>
        <v>0</v>
      </c>
      <c r="D44" s="24">
        <f t="shared" ref="D44:N44" si="1">COUNTA(D9,D16,D23,D30)</f>
        <v>1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2</v>
      </c>
      <c r="J44" s="24">
        <f t="shared" si="1"/>
        <v>0</v>
      </c>
      <c r="K44" s="24">
        <f t="shared" si="1"/>
        <v>1</v>
      </c>
      <c r="L44" s="24">
        <f t="shared" si="1"/>
        <v>0</v>
      </c>
      <c r="M44" s="24">
        <f t="shared" si="1"/>
        <v>2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6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9.140625" defaultRowHeight="12.75"/>
  <cols>
    <col min="1" max="1" width="8.7109375" style="8" customWidth="1"/>
    <col min="2" max="2" width="8.42578125" style="66" bestFit="1" customWidth="1"/>
    <col min="3" max="14" width="7.7109375" style="17" customWidth="1"/>
    <col min="15" max="15" width="11.42578125" customWidth="1"/>
  </cols>
  <sheetData>
    <row r="1" spans="1:15" ht="13.5" customHeight="1">
      <c r="A1" s="8" t="s">
        <v>8</v>
      </c>
    </row>
    <row r="2" spans="1:15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27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26</v>
      </c>
    </row>
    <row r="3" spans="1:15" s="18" customFormat="1">
      <c r="A3" s="23" t="str">
        <f t="shared" ref="A3:A33" si="0">TEXT(B3,"dddd")</f>
        <v>mandag</v>
      </c>
      <c r="B3" s="68">
        <v>40238</v>
      </c>
      <c r="C3" s="38"/>
      <c r="D3" s="38"/>
      <c r="E3" s="38"/>
      <c r="F3" s="38"/>
      <c r="G3" s="38"/>
      <c r="H3" s="38"/>
      <c r="I3" s="38"/>
      <c r="J3" s="38"/>
      <c r="K3" s="38"/>
      <c r="L3" s="38" t="s">
        <v>44</v>
      </c>
      <c r="M3" s="38"/>
      <c r="N3" s="38"/>
      <c r="O3" s="40"/>
    </row>
    <row r="4" spans="1:15" s="18" customFormat="1">
      <c r="A4" s="23" t="str">
        <f t="shared" si="0"/>
        <v>tirsdag</v>
      </c>
      <c r="B4" s="68">
        <v>40239</v>
      </c>
      <c r="C4" s="38"/>
      <c r="D4" s="38" t="s">
        <v>46</v>
      </c>
      <c r="E4" s="38"/>
      <c r="F4" s="38"/>
      <c r="G4" s="38" t="s">
        <v>44</v>
      </c>
      <c r="H4" s="38"/>
      <c r="I4" s="38"/>
      <c r="J4" s="38"/>
      <c r="K4" s="38"/>
      <c r="L4" s="38"/>
      <c r="M4" s="38"/>
      <c r="N4" s="38"/>
      <c r="O4" s="40"/>
    </row>
    <row r="5" spans="1:15" s="18" customFormat="1">
      <c r="A5" s="23" t="str">
        <f t="shared" si="0"/>
        <v>onsdag</v>
      </c>
      <c r="B5" s="68">
        <v>40240</v>
      </c>
      <c r="C5" s="38" t="s">
        <v>40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40"/>
    </row>
    <row r="6" spans="1:15" s="18" customFormat="1">
      <c r="A6" s="23" t="str">
        <f t="shared" si="0"/>
        <v>torsdag</v>
      </c>
      <c r="B6" s="68">
        <v>40241</v>
      </c>
      <c r="C6" s="38" t="s">
        <v>46</v>
      </c>
      <c r="D6" s="38"/>
      <c r="E6" s="38"/>
      <c r="F6" s="38"/>
      <c r="G6" s="38"/>
      <c r="H6" s="38"/>
      <c r="I6" s="38"/>
      <c r="J6" s="38"/>
      <c r="K6" s="38" t="s">
        <v>44</v>
      </c>
      <c r="L6" s="38"/>
      <c r="M6" s="38"/>
      <c r="N6" s="38"/>
      <c r="O6" s="40"/>
    </row>
    <row r="7" spans="1:15" s="40" customFormat="1">
      <c r="A7" s="34" t="str">
        <f t="shared" si="0"/>
        <v>fredag</v>
      </c>
      <c r="B7" s="68">
        <v>40242</v>
      </c>
      <c r="C7" s="35"/>
      <c r="D7" s="38"/>
      <c r="E7" s="38" t="s">
        <v>44</v>
      </c>
      <c r="F7" s="38"/>
      <c r="G7" s="38"/>
      <c r="H7" s="38"/>
      <c r="I7" s="38"/>
      <c r="J7" s="38"/>
      <c r="K7" s="38"/>
      <c r="L7" s="38"/>
      <c r="M7" s="38"/>
      <c r="N7" s="38"/>
    </row>
    <row r="8" spans="1:15" s="18" customFormat="1">
      <c r="A8" s="23" t="str">
        <f t="shared" si="0"/>
        <v>lørdag</v>
      </c>
      <c r="B8" s="68">
        <v>40243</v>
      </c>
      <c r="C8" s="38"/>
      <c r="D8" s="38"/>
      <c r="E8" s="38"/>
      <c r="F8" s="38"/>
      <c r="G8" s="38"/>
      <c r="H8" s="38"/>
      <c r="I8" s="38"/>
      <c r="J8" s="38" t="s">
        <v>42</v>
      </c>
      <c r="K8" s="38"/>
      <c r="L8" s="38"/>
      <c r="M8" s="38"/>
      <c r="N8" s="38"/>
      <c r="O8" s="40"/>
    </row>
    <row r="9" spans="1:15" s="42" customFormat="1">
      <c r="A9" s="73" t="str">
        <f t="shared" si="0"/>
        <v>søndag</v>
      </c>
      <c r="B9" s="75">
        <v>40244</v>
      </c>
      <c r="C9" s="41"/>
      <c r="D9" s="41"/>
      <c r="E9" s="41"/>
      <c r="F9" s="41"/>
      <c r="G9" s="41"/>
      <c r="H9" s="41" t="s">
        <v>44</v>
      </c>
      <c r="I9" s="41"/>
      <c r="J9" s="41"/>
      <c r="K9" s="41"/>
      <c r="L9" s="41"/>
      <c r="M9" s="41" t="s">
        <v>48</v>
      </c>
      <c r="N9" s="41"/>
    </row>
    <row r="10" spans="1:15" s="18" customFormat="1">
      <c r="A10" s="23" t="str">
        <f t="shared" si="0"/>
        <v>mandag</v>
      </c>
      <c r="B10" s="68">
        <v>40245</v>
      </c>
      <c r="C10" s="38"/>
      <c r="D10" s="38"/>
      <c r="E10" s="35"/>
      <c r="F10" s="38"/>
      <c r="G10" s="38"/>
      <c r="H10" s="38"/>
      <c r="I10" s="38"/>
      <c r="J10" s="38"/>
      <c r="K10" s="38"/>
      <c r="L10" s="38" t="s">
        <v>44</v>
      </c>
      <c r="M10" s="38"/>
      <c r="N10" s="38"/>
      <c r="O10" s="40"/>
    </row>
    <row r="11" spans="1:15" s="18" customFormat="1">
      <c r="A11" s="23" t="str">
        <f t="shared" si="0"/>
        <v>tirsdag</v>
      </c>
      <c r="B11" s="68">
        <v>40246</v>
      </c>
      <c r="C11" s="38"/>
      <c r="D11" s="38"/>
      <c r="E11" s="38"/>
      <c r="F11" s="38" t="s">
        <v>44</v>
      </c>
      <c r="G11" s="38"/>
      <c r="H11" s="38"/>
      <c r="I11" s="38"/>
      <c r="J11" s="38" t="s">
        <v>46</v>
      </c>
      <c r="K11" s="38"/>
      <c r="L11" s="38"/>
      <c r="M11" s="38"/>
      <c r="N11" s="38"/>
      <c r="O11" s="40"/>
    </row>
    <row r="12" spans="1:15" s="18" customFormat="1">
      <c r="A12" s="23" t="str">
        <f t="shared" si="0"/>
        <v>onsdag</v>
      </c>
      <c r="B12" s="68">
        <v>40247</v>
      </c>
      <c r="C12" s="38" t="s">
        <v>40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40"/>
    </row>
    <row r="13" spans="1:15" s="18" customFormat="1">
      <c r="A13" s="23" t="str">
        <f t="shared" si="0"/>
        <v>torsdag</v>
      </c>
      <c r="B13" s="68">
        <v>40248</v>
      </c>
      <c r="C13" s="38" t="s">
        <v>46</v>
      </c>
      <c r="D13" s="38"/>
      <c r="E13" s="38"/>
      <c r="F13" s="38"/>
      <c r="G13" s="38"/>
      <c r="H13" s="38"/>
      <c r="I13" s="38"/>
      <c r="J13" s="38"/>
      <c r="K13" s="38" t="s">
        <v>44</v>
      </c>
      <c r="L13" s="38"/>
      <c r="M13" s="38"/>
      <c r="N13" s="40"/>
      <c r="O13" s="40"/>
    </row>
    <row r="14" spans="1:15" s="40" customFormat="1">
      <c r="A14" s="34" t="str">
        <f t="shared" si="0"/>
        <v>fredag</v>
      </c>
      <c r="B14" s="68">
        <v>40249</v>
      </c>
      <c r="C14" s="35"/>
      <c r="D14" s="38"/>
      <c r="E14" s="38" t="s">
        <v>44</v>
      </c>
      <c r="F14" s="38"/>
      <c r="G14" s="38"/>
      <c r="H14" s="38"/>
      <c r="I14" s="38"/>
      <c r="J14" s="38"/>
      <c r="K14" s="38"/>
      <c r="L14" s="38"/>
      <c r="M14" s="38"/>
      <c r="N14" s="38"/>
    </row>
    <row r="15" spans="1:15" s="18" customFormat="1">
      <c r="A15" s="23" t="str">
        <f t="shared" si="0"/>
        <v>lørdag</v>
      </c>
      <c r="B15" s="68">
        <v>40250</v>
      </c>
      <c r="C15" s="38"/>
      <c r="D15" s="38"/>
      <c r="E15" s="38"/>
      <c r="F15" s="38"/>
      <c r="G15" s="38" t="s">
        <v>42</v>
      </c>
      <c r="H15" s="38"/>
      <c r="I15" s="38"/>
      <c r="J15" s="38"/>
      <c r="K15" s="38"/>
      <c r="L15" s="38"/>
      <c r="M15" s="38"/>
      <c r="N15" s="38"/>
      <c r="O15" s="40"/>
    </row>
    <row r="16" spans="1:15" s="42" customFormat="1">
      <c r="A16" s="73" t="str">
        <f t="shared" si="0"/>
        <v>søndag</v>
      </c>
      <c r="B16" s="75">
        <v>40251</v>
      </c>
      <c r="C16" s="41"/>
      <c r="D16" s="41"/>
      <c r="E16" s="41"/>
      <c r="F16" s="41"/>
      <c r="G16" s="41"/>
      <c r="H16" s="41"/>
      <c r="I16" s="41" t="s">
        <v>44</v>
      </c>
      <c r="J16" s="41"/>
      <c r="K16" s="41"/>
      <c r="L16" s="41"/>
      <c r="M16" s="41"/>
      <c r="N16" s="41"/>
      <c r="O16" s="41"/>
    </row>
    <row r="17" spans="1:15" s="18" customFormat="1">
      <c r="A17" s="23" t="str">
        <f t="shared" si="0"/>
        <v>mandag</v>
      </c>
      <c r="B17" s="68">
        <v>40252</v>
      </c>
      <c r="C17" s="35"/>
      <c r="D17" s="38" t="s">
        <v>44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40"/>
    </row>
    <row r="18" spans="1:15" s="18" customFormat="1">
      <c r="A18" s="23" t="str">
        <f t="shared" si="0"/>
        <v>tirsdag</v>
      </c>
      <c r="B18" s="68">
        <v>40253</v>
      </c>
      <c r="C18" s="38"/>
      <c r="D18" s="38"/>
      <c r="E18" s="38"/>
      <c r="F18" s="38"/>
      <c r="G18" s="38"/>
      <c r="H18" s="38"/>
      <c r="I18" s="38"/>
      <c r="J18" s="38" t="s">
        <v>44</v>
      </c>
      <c r="K18" s="38"/>
      <c r="L18" s="38" t="s">
        <v>46</v>
      </c>
      <c r="M18" s="38"/>
      <c r="N18" s="38"/>
      <c r="O18" s="40"/>
    </row>
    <row r="19" spans="1:15" s="18" customFormat="1">
      <c r="A19" s="23" t="str">
        <f t="shared" si="0"/>
        <v>onsdag</v>
      </c>
      <c r="B19" s="68">
        <v>40254</v>
      </c>
      <c r="C19" s="38" t="s">
        <v>40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0"/>
    </row>
    <row r="20" spans="1:15" s="18" customFormat="1">
      <c r="A20" s="23" t="str">
        <f t="shared" si="0"/>
        <v>torsdag</v>
      </c>
      <c r="B20" s="68">
        <v>40255</v>
      </c>
      <c r="C20" s="38" t="s">
        <v>46</v>
      </c>
      <c r="D20" s="38"/>
      <c r="E20" s="38"/>
      <c r="F20" s="38"/>
      <c r="G20" s="38"/>
      <c r="H20" s="38"/>
      <c r="I20" s="38"/>
      <c r="J20" s="38"/>
      <c r="K20" s="38" t="s">
        <v>44</v>
      </c>
      <c r="L20" s="38"/>
      <c r="M20" s="38"/>
      <c r="N20" s="38"/>
      <c r="O20" s="40"/>
    </row>
    <row r="21" spans="1:15" s="40" customFormat="1">
      <c r="A21" s="34" t="str">
        <f t="shared" si="0"/>
        <v>fredag</v>
      </c>
      <c r="B21" s="68">
        <v>40256</v>
      </c>
      <c r="C21" s="35"/>
      <c r="D21" s="38"/>
      <c r="E21" s="38"/>
      <c r="F21" s="38"/>
      <c r="G21" s="38"/>
      <c r="H21" s="38" t="s">
        <v>44</v>
      </c>
      <c r="I21" s="38"/>
      <c r="J21" s="38"/>
      <c r="K21" s="38"/>
      <c r="L21" s="38"/>
      <c r="M21" s="38"/>
      <c r="N21" s="38"/>
    </row>
    <row r="22" spans="1:15" s="18" customFormat="1">
      <c r="A22" s="23" t="str">
        <f t="shared" si="0"/>
        <v>lørdag</v>
      </c>
      <c r="B22" s="68">
        <v>40257</v>
      </c>
      <c r="C22" s="38"/>
      <c r="D22" s="38"/>
      <c r="E22" s="38"/>
      <c r="F22" s="38"/>
      <c r="G22" s="38"/>
      <c r="H22" s="38"/>
      <c r="I22" s="38" t="s">
        <v>42</v>
      </c>
      <c r="J22" s="38"/>
      <c r="K22" s="38"/>
      <c r="L22" s="38"/>
      <c r="M22" s="38"/>
      <c r="N22" s="38"/>
      <c r="O22" s="40"/>
    </row>
    <row r="23" spans="1:15" s="42" customFormat="1">
      <c r="A23" s="73" t="str">
        <f t="shared" si="0"/>
        <v>søndag</v>
      </c>
      <c r="B23" s="75">
        <v>40258</v>
      </c>
      <c r="C23" s="41"/>
      <c r="D23" s="41"/>
      <c r="E23" s="41"/>
      <c r="F23" s="41"/>
      <c r="G23" s="41" t="s">
        <v>44</v>
      </c>
      <c r="H23" s="41"/>
      <c r="I23" s="41"/>
      <c r="J23" s="41"/>
      <c r="K23" s="41"/>
      <c r="L23" s="41"/>
      <c r="M23" s="41" t="s">
        <v>48</v>
      </c>
      <c r="N23" s="41"/>
    </row>
    <row r="24" spans="1:15" s="18" customFormat="1">
      <c r="A24" s="23" t="str">
        <f t="shared" si="0"/>
        <v>mandag</v>
      </c>
      <c r="B24" s="68">
        <v>40259</v>
      </c>
      <c r="C24" s="38"/>
      <c r="D24" s="38"/>
      <c r="E24" s="38"/>
      <c r="F24" s="38"/>
      <c r="G24" s="38"/>
      <c r="H24" s="38"/>
      <c r="I24" s="38"/>
      <c r="J24" s="38"/>
      <c r="K24" s="38"/>
      <c r="L24" s="35" t="s">
        <v>44</v>
      </c>
      <c r="M24" s="38"/>
      <c r="N24" s="38"/>
      <c r="O24" s="40"/>
    </row>
    <row r="25" spans="1:15" s="18" customFormat="1">
      <c r="A25" s="23" t="str">
        <f t="shared" si="0"/>
        <v>tirsdag</v>
      </c>
      <c r="B25" s="68">
        <v>40260</v>
      </c>
      <c r="C25" s="38"/>
      <c r="D25" s="38" t="s">
        <v>46</v>
      </c>
      <c r="E25" s="38"/>
      <c r="F25" s="38"/>
      <c r="G25" s="38"/>
      <c r="H25" s="38"/>
      <c r="I25" s="38"/>
      <c r="J25" s="38" t="s">
        <v>44</v>
      </c>
      <c r="K25" s="38"/>
      <c r="L25" s="38"/>
      <c r="M25" s="38"/>
      <c r="N25" s="38"/>
      <c r="O25" s="40"/>
    </row>
    <row r="26" spans="1:15" s="18" customFormat="1">
      <c r="A26" s="23" t="str">
        <f t="shared" si="0"/>
        <v>onsdag</v>
      </c>
      <c r="B26" s="68">
        <v>40261</v>
      </c>
      <c r="C26" s="38" t="s">
        <v>42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40"/>
    </row>
    <row r="27" spans="1:15" s="18" customFormat="1">
      <c r="A27" s="23" t="str">
        <f t="shared" si="0"/>
        <v>torsdag</v>
      </c>
      <c r="B27" s="68">
        <v>40262</v>
      </c>
      <c r="C27" s="38" t="s">
        <v>46</v>
      </c>
      <c r="D27" s="38"/>
      <c r="E27" s="38"/>
      <c r="F27" s="38" t="s">
        <v>44</v>
      </c>
      <c r="G27" s="38"/>
      <c r="H27" s="38"/>
      <c r="I27" s="38"/>
      <c r="J27" s="38"/>
      <c r="K27" s="38"/>
      <c r="L27" s="38"/>
      <c r="M27" s="38"/>
      <c r="N27" s="38"/>
      <c r="O27" s="40"/>
    </row>
    <row r="28" spans="1:15" s="40" customFormat="1">
      <c r="A28" s="34" t="str">
        <f t="shared" si="0"/>
        <v>fredag</v>
      </c>
      <c r="B28" s="68">
        <v>40263</v>
      </c>
      <c r="C28" s="35"/>
      <c r="D28" s="38"/>
      <c r="E28" s="38" t="s">
        <v>48</v>
      </c>
      <c r="F28" s="38"/>
      <c r="G28" s="38"/>
      <c r="H28" s="38" t="s">
        <v>47</v>
      </c>
      <c r="I28" s="38"/>
      <c r="J28" s="38"/>
      <c r="K28" s="38"/>
      <c r="L28" s="38"/>
      <c r="M28" s="38"/>
      <c r="N28" s="38"/>
    </row>
    <row r="29" spans="1:15" s="18" customFormat="1">
      <c r="A29" s="23" t="str">
        <f t="shared" si="0"/>
        <v>lørdag</v>
      </c>
      <c r="B29" s="68">
        <v>40264</v>
      </c>
      <c r="C29" s="35"/>
      <c r="D29" s="38"/>
      <c r="E29" s="38"/>
      <c r="F29" s="38"/>
      <c r="G29" s="38"/>
      <c r="H29" s="38"/>
      <c r="I29" s="38"/>
      <c r="J29" s="38"/>
      <c r="K29" s="38" t="s">
        <v>42</v>
      </c>
      <c r="L29" s="38"/>
      <c r="M29" s="38"/>
      <c r="N29" s="38"/>
      <c r="O29" s="40"/>
    </row>
    <row r="30" spans="1:15" s="42" customFormat="1">
      <c r="A30" s="73" t="str">
        <f t="shared" si="0"/>
        <v>søndag</v>
      </c>
      <c r="B30" s="75">
        <v>40265</v>
      </c>
      <c r="C30" s="41"/>
      <c r="D30" s="41"/>
      <c r="E30" s="41"/>
      <c r="F30" s="41"/>
      <c r="G30" s="41"/>
      <c r="H30" s="41"/>
      <c r="I30" s="41" t="s">
        <v>44</v>
      </c>
      <c r="J30" s="41"/>
      <c r="K30" s="41"/>
      <c r="L30" s="41"/>
      <c r="M30" s="41"/>
      <c r="N30" s="41"/>
    </row>
    <row r="31" spans="1:15" s="18" customFormat="1">
      <c r="A31" s="23" t="str">
        <f t="shared" si="0"/>
        <v>mandag</v>
      </c>
      <c r="B31" s="68">
        <v>40266</v>
      </c>
      <c r="C31" s="38" t="s">
        <v>46</v>
      </c>
      <c r="D31" s="38"/>
      <c r="E31" s="38"/>
      <c r="F31" s="38"/>
      <c r="G31" s="38"/>
      <c r="H31" s="38"/>
      <c r="I31" s="38"/>
      <c r="J31" s="38"/>
      <c r="K31" s="38"/>
      <c r="L31" s="38" t="s">
        <v>44</v>
      </c>
      <c r="M31" s="38"/>
      <c r="N31" s="38"/>
      <c r="O31" s="40"/>
    </row>
    <row r="32" spans="1:15" s="18" customFormat="1">
      <c r="A32" s="23" t="str">
        <f t="shared" si="0"/>
        <v>tirsdag</v>
      </c>
      <c r="B32" s="68">
        <v>40267</v>
      </c>
      <c r="C32" s="38"/>
      <c r="D32" s="38" t="s">
        <v>46</v>
      </c>
      <c r="E32" s="38"/>
      <c r="F32" s="38"/>
      <c r="G32" s="38"/>
      <c r="H32" s="38"/>
      <c r="I32" s="38"/>
      <c r="J32" s="38" t="s">
        <v>44</v>
      </c>
      <c r="K32" s="38"/>
      <c r="L32" s="38"/>
      <c r="M32" s="38"/>
      <c r="N32" s="38"/>
      <c r="O32" s="40"/>
    </row>
    <row r="33" spans="1:18" s="18" customFormat="1">
      <c r="A33" s="23" t="str">
        <f t="shared" si="0"/>
        <v>onsdag</v>
      </c>
      <c r="B33" s="68">
        <v>40268</v>
      </c>
      <c r="C33" s="38" t="s">
        <v>40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4</v>
      </c>
      <c r="E34" s="29">
        <f>COUNTA($E$3:$E$33)</f>
        <v>3</v>
      </c>
      <c r="F34" s="29">
        <f>COUNTA($F$3:$F$33)</f>
        <v>2</v>
      </c>
      <c r="G34" s="29">
        <f>COUNTA($G$3:$G$33)</f>
        <v>3</v>
      </c>
      <c r="H34" s="29">
        <f>COUNTA($H$3:$H$33)</f>
        <v>3</v>
      </c>
      <c r="I34" s="29">
        <f>COUNTA($I$3:$I$33)</f>
        <v>3</v>
      </c>
      <c r="J34" s="29">
        <f>COUNTA($J$3:$J$33)</f>
        <v>5</v>
      </c>
      <c r="K34" s="29">
        <f>COUNTA($K$3:$K$33)</f>
        <v>4</v>
      </c>
      <c r="L34" s="29">
        <f>COUNTA($L$3:$L$33)</f>
        <v>5</v>
      </c>
      <c r="M34" s="29">
        <f>COUNTA($M$3:$M$33)</f>
        <v>2</v>
      </c>
      <c r="N34" s="29">
        <f>COUNTA($N$3:$N$33)</f>
        <v>0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2</v>
      </c>
      <c r="F37" s="62">
        <f>COUNTIF($F$3:$F$33,"DD2")</f>
        <v>2</v>
      </c>
      <c r="G37" s="62">
        <f>COUNTIF($G$3:$G$33,"DD2")</f>
        <v>2</v>
      </c>
      <c r="H37" s="62">
        <f>COUNTIF($H$3:$H$33,"DD2")</f>
        <v>2</v>
      </c>
      <c r="I37" s="62">
        <f>COUNTIF($I$3:$I$33,"DD2")</f>
        <v>2</v>
      </c>
      <c r="J37" s="62">
        <f>COUNTIF($J$3:$J$33,"DD2")</f>
        <v>3</v>
      </c>
      <c r="K37" s="62">
        <f>COUNTIF($K$3:$K$33,"DD2")</f>
        <v>3</v>
      </c>
      <c r="L37" s="62">
        <f>COUNTIF($L$3:$L$33,"DD2")</f>
        <v>4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0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1</v>
      </c>
      <c r="I39" s="62">
        <f>COUNTIF($I$3:$I$33,"DD")</f>
        <v>0</v>
      </c>
      <c r="J39" s="62">
        <f>COUNTIF($J$3:$J$33,"DD")</f>
        <v>0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0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0</v>
      </c>
      <c r="J40" s="62">
        <f>COUNTIF($J$3:$J$33,"X")</f>
        <v>0</v>
      </c>
      <c r="K40" s="62">
        <f>COUNTIF($K$3:$K$33,"X")</f>
        <v>0</v>
      </c>
      <c r="L40" s="62">
        <f>COUNTIF($L$3:$L$33,"X")</f>
        <v>0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0</v>
      </c>
      <c r="I42" s="62">
        <f>COUNTIF($I$3:$I$33,"V75")</f>
        <v>1</v>
      </c>
      <c r="J42" s="62">
        <f>COUNTIF($J$3:$J$33,"V75")</f>
        <v>1</v>
      </c>
      <c r="K42" s="62">
        <f>COUNTIF($K$3:$K$33,"V75")</f>
        <v>1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COUNTA(C9,C16,C23,C30)</f>
        <v>0</v>
      </c>
      <c r="D44" s="24">
        <f t="shared" ref="D44:N44" si="1">COUNTA(D9,D16,D23,D30)</f>
        <v>0</v>
      </c>
      <c r="E44" s="24">
        <f t="shared" si="1"/>
        <v>0</v>
      </c>
      <c r="F44" s="24">
        <f t="shared" si="1"/>
        <v>0</v>
      </c>
      <c r="G44" s="24">
        <f t="shared" si="1"/>
        <v>1</v>
      </c>
      <c r="H44" s="24">
        <f t="shared" si="1"/>
        <v>1</v>
      </c>
      <c r="I44" s="24">
        <f t="shared" si="1"/>
        <v>2</v>
      </c>
      <c r="J44" s="24">
        <f t="shared" si="1"/>
        <v>0</v>
      </c>
      <c r="K44" s="24">
        <f t="shared" si="1"/>
        <v>0</v>
      </c>
      <c r="L44" s="24">
        <f t="shared" si="1"/>
        <v>0</v>
      </c>
      <c r="M44" s="24">
        <f t="shared" si="1"/>
        <v>2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0" orientation="landscape" r:id="rId1"/>
  <headerFooter alignWithMargins="0"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9.140625" defaultRowHeight="12.75"/>
  <cols>
    <col min="1" max="1" width="8.7109375" style="8" customWidth="1"/>
    <col min="2" max="2" width="7.7109375" style="66" customWidth="1"/>
    <col min="3" max="14" width="7.7109375" style="17" customWidth="1"/>
    <col min="15" max="15" width="11.42578125" customWidth="1"/>
  </cols>
  <sheetData>
    <row r="1" spans="1:15">
      <c r="A1" s="8" t="s">
        <v>9</v>
      </c>
    </row>
    <row r="2" spans="1:15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28</v>
      </c>
      <c r="H2" s="19" t="s">
        <v>2</v>
      </c>
      <c r="I2" s="19" t="s">
        <v>27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26</v>
      </c>
    </row>
    <row r="3" spans="1:15" s="33" customFormat="1">
      <c r="A3" s="73" t="str">
        <f t="shared" ref="A3:A32" si="0">TEXT(B3,"dddd")</f>
        <v>torsdag</v>
      </c>
      <c r="B3" s="75">
        <v>40269</v>
      </c>
      <c r="C3" s="41"/>
      <c r="D3" s="41"/>
      <c r="E3" s="41"/>
      <c r="F3" s="41"/>
      <c r="G3" s="41" t="s">
        <v>47</v>
      </c>
      <c r="H3" s="41"/>
      <c r="I3" s="41"/>
      <c r="J3" s="41"/>
      <c r="K3" s="41" t="s">
        <v>48</v>
      </c>
      <c r="L3" s="41"/>
      <c r="M3" s="41"/>
      <c r="N3" s="41"/>
      <c r="O3" s="42"/>
    </row>
    <row r="4" spans="1:15" s="42" customFormat="1">
      <c r="A4" s="48" t="str">
        <f t="shared" si="0"/>
        <v>fredag</v>
      </c>
      <c r="B4" s="74">
        <v>40270</v>
      </c>
      <c r="C4" s="72"/>
      <c r="D4" s="72"/>
      <c r="E4" s="72"/>
      <c r="F4" s="72" t="s">
        <v>44</v>
      </c>
      <c r="G4" s="72"/>
      <c r="H4" s="72"/>
      <c r="I4" s="72"/>
      <c r="J4" s="72"/>
      <c r="K4" s="72"/>
      <c r="L4" s="72"/>
      <c r="M4" s="72"/>
      <c r="N4" s="72"/>
    </row>
    <row r="5" spans="1:15" s="18" customFormat="1">
      <c r="A5" s="23" t="str">
        <f t="shared" si="0"/>
        <v>lørdag</v>
      </c>
      <c r="B5" s="68">
        <v>40271</v>
      </c>
      <c r="C5" s="38"/>
      <c r="D5" s="38"/>
      <c r="E5" s="38"/>
      <c r="F5" s="38" t="s">
        <v>42</v>
      </c>
      <c r="G5" s="38"/>
      <c r="H5" s="38"/>
      <c r="I5" s="38"/>
      <c r="J5" s="38"/>
      <c r="K5" s="38"/>
      <c r="L5" s="38"/>
      <c r="M5" s="38"/>
      <c r="N5" s="38"/>
      <c r="O5" s="40"/>
    </row>
    <row r="6" spans="1:15" s="86" customFormat="1">
      <c r="A6" s="73" t="str">
        <f t="shared" si="0"/>
        <v>søndag</v>
      </c>
      <c r="B6" s="75">
        <v>40272</v>
      </c>
      <c r="C6" s="41"/>
      <c r="D6" s="41"/>
      <c r="E6" s="41"/>
      <c r="F6" s="41"/>
      <c r="G6" s="41"/>
      <c r="H6" s="41"/>
      <c r="I6" s="41"/>
      <c r="J6" s="41"/>
      <c r="K6" s="41"/>
      <c r="L6" s="41" t="s">
        <v>44</v>
      </c>
      <c r="M6" s="41"/>
      <c r="N6" s="41"/>
    </row>
    <row r="7" spans="1:15" s="33" customFormat="1">
      <c r="A7" s="73" t="str">
        <f t="shared" si="0"/>
        <v>mandag</v>
      </c>
      <c r="B7" s="74">
        <v>40273</v>
      </c>
      <c r="C7" s="41"/>
      <c r="D7" s="41"/>
      <c r="E7" s="41"/>
      <c r="F7" s="41"/>
      <c r="G7" s="41" t="s">
        <v>44</v>
      </c>
      <c r="H7" s="41"/>
      <c r="I7" s="41"/>
      <c r="J7" s="41"/>
      <c r="K7" s="72"/>
      <c r="L7" s="72"/>
      <c r="M7" s="41" t="s">
        <v>48</v>
      </c>
      <c r="N7" s="41"/>
      <c r="O7" s="42"/>
    </row>
    <row r="8" spans="1:15" s="18" customFormat="1">
      <c r="A8" s="23" t="str">
        <f t="shared" si="0"/>
        <v>tirsdag</v>
      </c>
      <c r="B8" s="68">
        <v>40274</v>
      </c>
      <c r="C8" s="38"/>
      <c r="D8" s="38" t="s">
        <v>46</v>
      </c>
      <c r="E8" s="38"/>
      <c r="F8" s="38"/>
      <c r="G8" s="38"/>
      <c r="H8" s="38"/>
      <c r="I8" s="38"/>
      <c r="J8" s="38" t="s">
        <v>44</v>
      </c>
      <c r="K8" s="38"/>
      <c r="L8" s="38"/>
      <c r="M8" s="38"/>
      <c r="N8" s="38"/>
      <c r="O8" s="40"/>
    </row>
    <row r="9" spans="1:15" s="18" customFormat="1">
      <c r="A9" s="23" t="str">
        <f t="shared" si="0"/>
        <v>onsdag</v>
      </c>
      <c r="B9" s="68">
        <v>40275</v>
      </c>
      <c r="C9" s="38" t="s">
        <v>40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40"/>
    </row>
    <row r="10" spans="1:15" s="18" customFormat="1">
      <c r="A10" s="23" t="str">
        <f t="shared" si="0"/>
        <v>torsdag</v>
      </c>
      <c r="B10" s="65">
        <v>40276</v>
      </c>
      <c r="C10" s="35" t="s">
        <v>46</v>
      </c>
      <c r="D10" s="35"/>
      <c r="E10" s="35"/>
      <c r="F10" s="35"/>
      <c r="G10" s="35"/>
      <c r="H10" s="35"/>
      <c r="I10" s="35"/>
      <c r="J10" s="35"/>
      <c r="K10" s="35" t="s">
        <v>44</v>
      </c>
      <c r="L10" s="35"/>
      <c r="M10" s="35"/>
      <c r="N10" s="35"/>
      <c r="O10" s="40"/>
    </row>
    <row r="11" spans="1:15" s="40" customFormat="1">
      <c r="A11" s="34" t="str">
        <f t="shared" si="0"/>
        <v>fredag</v>
      </c>
      <c r="B11" s="68">
        <v>40277</v>
      </c>
      <c r="C11" s="35"/>
      <c r="D11" s="38"/>
      <c r="E11" s="38" t="s">
        <v>44</v>
      </c>
      <c r="F11" s="38"/>
      <c r="G11" s="38"/>
      <c r="H11" s="38"/>
      <c r="I11" s="38"/>
      <c r="J11" s="38"/>
      <c r="K11" s="38"/>
      <c r="L11" s="38"/>
      <c r="M11" s="38"/>
      <c r="N11" s="38"/>
    </row>
    <row r="12" spans="1:15" s="18" customFormat="1">
      <c r="A12" s="23" t="str">
        <f t="shared" si="0"/>
        <v>lørdag</v>
      </c>
      <c r="B12" s="68">
        <v>40278</v>
      </c>
      <c r="C12" s="38"/>
      <c r="D12" s="38"/>
      <c r="E12" s="38"/>
      <c r="F12" s="38"/>
      <c r="G12" s="38"/>
      <c r="H12" s="38"/>
      <c r="I12" s="38"/>
      <c r="J12" s="38"/>
      <c r="K12" s="38"/>
      <c r="L12" s="38" t="s">
        <v>42</v>
      </c>
      <c r="M12" s="38"/>
      <c r="N12" s="38"/>
      <c r="O12" s="40"/>
    </row>
    <row r="13" spans="1:15" s="86" customFormat="1">
      <c r="A13" s="73" t="str">
        <f t="shared" si="0"/>
        <v>søndag</v>
      </c>
      <c r="B13" s="74">
        <v>40279</v>
      </c>
      <c r="C13" s="41"/>
      <c r="D13" s="41"/>
      <c r="E13" s="41"/>
      <c r="F13" s="41"/>
      <c r="G13" s="41"/>
      <c r="H13" s="41"/>
      <c r="I13" s="41" t="s">
        <v>44</v>
      </c>
      <c r="J13" s="41"/>
      <c r="K13" s="41"/>
      <c r="L13" s="41"/>
      <c r="M13" s="41" t="s">
        <v>48</v>
      </c>
      <c r="N13" s="41"/>
    </row>
    <row r="14" spans="1:15" s="18" customFormat="1">
      <c r="A14" s="23" t="str">
        <f t="shared" si="0"/>
        <v>mandag</v>
      </c>
      <c r="B14" s="68">
        <v>40280</v>
      </c>
      <c r="C14" s="38"/>
      <c r="D14" s="38" t="s">
        <v>44</v>
      </c>
      <c r="E14" s="38"/>
      <c r="F14" s="35"/>
      <c r="G14" s="38"/>
      <c r="H14" s="35"/>
      <c r="I14" s="38"/>
      <c r="J14" s="38"/>
      <c r="K14" s="38" t="s">
        <v>46</v>
      </c>
      <c r="L14" s="38"/>
      <c r="M14" s="38"/>
      <c r="N14" s="38"/>
      <c r="O14" s="40"/>
    </row>
    <row r="15" spans="1:15" s="18" customFormat="1">
      <c r="A15" s="23" t="str">
        <f t="shared" si="0"/>
        <v>tirsdag</v>
      </c>
      <c r="B15" s="68">
        <v>40281</v>
      </c>
      <c r="C15" s="38"/>
      <c r="D15" s="38"/>
      <c r="E15" s="38"/>
      <c r="F15" s="38"/>
      <c r="G15" s="38"/>
      <c r="H15" s="38"/>
      <c r="I15" s="38"/>
      <c r="J15" s="38" t="s">
        <v>44</v>
      </c>
      <c r="K15" s="40"/>
      <c r="L15" s="38" t="s">
        <v>46</v>
      </c>
      <c r="M15" s="38"/>
      <c r="N15" s="38"/>
      <c r="O15" s="40"/>
    </row>
    <row r="16" spans="1:15" s="18" customFormat="1">
      <c r="A16" s="23" t="str">
        <f t="shared" si="0"/>
        <v>onsdag</v>
      </c>
      <c r="B16" s="65">
        <v>40282</v>
      </c>
      <c r="C16" s="38" t="s">
        <v>40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40"/>
    </row>
    <row r="17" spans="1:16" s="18" customFormat="1">
      <c r="A17" s="23" t="str">
        <f t="shared" si="0"/>
        <v>torsdag</v>
      </c>
      <c r="B17" s="68">
        <v>40283</v>
      </c>
      <c r="C17" s="38" t="s">
        <v>46</v>
      </c>
      <c r="D17" s="38"/>
      <c r="E17" s="38"/>
      <c r="F17" s="38" t="s">
        <v>53</v>
      </c>
      <c r="G17" s="38"/>
      <c r="H17" s="38"/>
      <c r="I17" s="38"/>
      <c r="J17" s="38"/>
      <c r="K17" s="38"/>
      <c r="L17" s="38"/>
      <c r="M17" s="38"/>
      <c r="N17" s="38" t="s">
        <v>47</v>
      </c>
      <c r="O17" s="40" t="s">
        <v>34</v>
      </c>
    </row>
    <row r="18" spans="1:16" s="46" customFormat="1">
      <c r="A18" s="34" t="str">
        <f t="shared" si="0"/>
        <v>fredag</v>
      </c>
      <c r="B18" s="68">
        <v>40284</v>
      </c>
      <c r="C18" s="35"/>
      <c r="D18" s="38" t="s">
        <v>49</v>
      </c>
      <c r="E18" s="38" t="s">
        <v>48</v>
      </c>
      <c r="F18" s="38"/>
      <c r="G18" s="38"/>
      <c r="H18" s="38" t="s">
        <v>47</v>
      </c>
      <c r="I18" s="38"/>
      <c r="J18" s="38"/>
      <c r="K18" s="38"/>
      <c r="L18" s="38"/>
      <c r="M18" s="38"/>
      <c r="N18" s="38"/>
      <c r="P18" s="54"/>
    </row>
    <row r="19" spans="1:16" s="8" customFormat="1">
      <c r="A19" s="23" t="str">
        <f t="shared" si="0"/>
        <v>lørdag</v>
      </c>
      <c r="B19" s="65">
        <v>40285</v>
      </c>
      <c r="C19" s="38"/>
      <c r="D19" s="38" t="s">
        <v>42</v>
      </c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46"/>
    </row>
    <row r="20" spans="1:16" s="42" customFormat="1">
      <c r="A20" s="73" t="str">
        <f t="shared" si="0"/>
        <v>søndag</v>
      </c>
      <c r="B20" s="75">
        <v>40286</v>
      </c>
      <c r="C20" s="41"/>
      <c r="D20" s="41"/>
      <c r="E20" s="41"/>
      <c r="F20" s="41"/>
      <c r="G20" s="41"/>
      <c r="H20" s="41"/>
      <c r="I20" s="41"/>
      <c r="J20" s="41"/>
      <c r="K20" s="41" t="s">
        <v>44</v>
      </c>
      <c r="L20" s="41"/>
      <c r="M20" s="41"/>
      <c r="N20" s="41"/>
    </row>
    <row r="21" spans="1:16" s="18" customFormat="1">
      <c r="A21" s="23" t="str">
        <f t="shared" si="0"/>
        <v>mandag</v>
      </c>
      <c r="B21" s="68">
        <v>40287</v>
      </c>
      <c r="C21" s="38" t="s">
        <v>46</v>
      </c>
      <c r="D21" s="38"/>
      <c r="E21" s="38"/>
      <c r="F21" s="38"/>
      <c r="G21" s="35"/>
      <c r="H21" s="38"/>
      <c r="I21" s="38"/>
      <c r="J21" s="35"/>
      <c r="K21" s="38"/>
      <c r="L21" s="38" t="s">
        <v>44</v>
      </c>
      <c r="M21" s="38"/>
      <c r="N21" s="38"/>
      <c r="O21" s="40"/>
    </row>
    <row r="22" spans="1:16" s="18" customFormat="1">
      <c r="A22" s="23" t="str">
        <f t="shared" si="0"/>
        <v>tirsdag</v>
      </c>
      <c r="B22" s="65">
        <v>40288</v>
      </c>
      <c r="C22" s="38"/>
      <c r="D22" s="38" t="s">
        <v>46</v>
      </c>
      <c r="E22" s="38"/>
      <c r="G22" s="38" t="s">
        <v>47</v>
      </c>
      <c r="H22" s="38"/>
      <c r="I22" s="38"/>
      <c r="J22" s="38" t="s">
        <v>48</v>
      </c>
      <c r="K22" s="38"/>
      <c r="L22" s="38"/>
      <c r="M22" s="38"/>
      <c r="N22" s="38"/>
      <c r="O22" s="40"/>
    </row>
    <row r="23" spans="1:16" s="18" customFormat="1">
      <c r="A23" s="23" t="str">
        <f t="shared" si="0"/>
        <v>onsdag</v>
      </c>
      <c r="B23" s="68">
        <v>40289</v>
      </c>
      <c r="C23" s="38" t="s">
        <v>40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40"/>
    </row>
    <row r="24" spans="1:16" s="18" customFormat="1">
      <c r="A24" s="23" t="str">
        <f t="shared" si="0"/>
        <v>torsdag</v>
      </c>
      <c r="B24" s="68">
        <v>40290</v>
      </c>
      <c r="C24" s="38" t="s">
        <v>46</v>
      </c>
      <c r="D24" s="38"/>
      <c r="E24" s="38"/>
      <c r="F24" s="38" t="s">
        <v>53</v>
      </c>
      <c r="G24" s="38"/>
      <c r="H24" s="38"/>
      <c r="I24" s="38"/>
      <c r="J24" s="38"/>
      <c r="K24" s="38"/>
      <c r="L24" s="38"/>
      <c r="M24" s="38"/>
      <c r="N24" s="38" t="s">
        <v>47</v>
      </c>
      <c r="O24" s="40" t="s">
        <v>34</v>
      </c>
    </row>
    <row r="25" spans="1:16" s="40" customFormat="1">
      <c r="A25" s="34" t="str">
        <f t="shared" si="0"/>
        <v>fredag</v>
      </c>
      <c r="B25" s="65">
        <v>40291</v>
      </c>
      <c r="C25" s="35"/>
      <c r="D25" s="38"/>
      <c r="E25" s="38"/>
      <c r="F25" s="38"/>
      <c r="G25" s="38"/>
      <c r="H25" s="38" t="s">
        <v>44</v>
      </c>
      <c r="I25" s="38"/>
      <c r="J25" s="38"/>
      <c r="K25" s="38"/>
      <c r="L25" s="38"/>
      <c r="M25" s="38"/>
      <c r="N25" s="38"/>
    </row>
    <row r="26" spans="1:16" s="8" customFormat="1">
      <c r="A26" s="23" t="str">
        <f t="shared" si="0"/>
        <v>lørdag</v>
      </c>
      <c r="B26" s="68">
        <v>40292</v>
      </c>
      <c r="C26" s="38"/>
      <c r="D26" s="38"/>
      <c r="E26" s="38"/>
      <c r="F26" s="38"/>
      <c r="G26" s="38"/>
      <c r="H26" s="38"/>
      <c r="I26" s="38"/>
      <c r="J26" s="38"/>
      <c r="K26" s="38" t="s">
        <v>42</v>
      </c>
      <c r="L26" s="38"/>
      <c r="M26" s="38"/>
      <c r="N26" s="38"/>
      <c r="O26" s="46"/>
    </row>
    <row r="27" spans="1:16" s="39" customFormat="1">
      <c r="A27" s="73" t="str">
        <f t="shared" si="0"/>
        <v>søndag</v>
      </c>
      <c r="B27" s="75">
        <v>40293</v>
      </c>
      <c r="C27" s="41"/>
      <c r="D27" s="41"/>
      <c r="E27" s="41"/>
      <c r="F27" s="41"/>
      <c r="G27" s="41"/>
      <c r="H27" s="41"/>
      <c r="I27" s="41" t="s">
        <v>44</v>
      </c>
      <c r="J27" s="41"/>
      <c r="K27" s="41"/>
      <c r="L27" s="41"/>
      <c r="M27" s="41" t="s">
        <v>48</v>
      </c>
      <c r="N27" s="41"/>
    </row>
    <row r="28" spans="1:16" s="18" customFormat="1">
      <c r="A28" s="23" t="str">
        <f t="shared" si="0"/>
        <v>mandag</v>
      </c>
      <c r="B28" s="65">
        <v>40294</v>
      </c>
      <c r="C28" s="38"/>
      <c r="D28" s="38"/>
      <c r="E28" s="38"/>
      <c r="F28" s="38" t="s">
        <v>46</v>
      </c>
      <c r="G28" s="38"/>
      <c r="H28" s="38"/>
      <c r="I28" s="38"/>
      <c r="J28" s="38"/>
      <c r="K28" s="38"/>
      <c r="L28" s="38" t="s">
        <v>44</v>
      </c>
      <c r="M28" s="38"/>
      <c r="N28" s="38"/>
      <c r="O28" s="40"/>
    </row>
    <row r="29" spans="1:16" s="18" customFormat="1">
      <c r="A29" s="23" t="str">
        <f t="shared" si="0"/>
        <v>tirsdag</v>
      </c>
      <c r="B29" s="68">
        <v>40295</v>
      </c>
      <c r="C29" s="35"/>
      <c r="D29" s="35" t="s">
        <v>46</v>
      </c>
      <c r="E29" s="35"/>
      <c r="F29" s="35"/>
      <c r="G29" s="35" t="s">
        <v>48</v>
      </c>
      <c r="H29" s="35"/>
      <c r="I29" s="35"/>
      <c r="J29" s="35" t="s">
        <v>47</v>
      </c>
      <c r="K29" s="35"/>
      <c r="L29" s="35"/>
      <c r="M29" s="35"/>
      <c r="N29" s="35"/>
      <c r="O29" s="40"/>
    </row>
    <row r="30" spans="1:16" s="18" customFormat="1">
      <c r="A30" s="23" t="str">
        <f t="shared" si="0"/>
        <v>onsdag</v>
      </c>
      <c r="B30" s="68">
        <v>40296</v>
      </c>
      <c r="C30" s="35" t="s">
        <v>40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40"/>
    </row>
    <row r="31" spans="1:16" s="18" customFormat="1">
      <c r="A31" s="23" t="str">
        <f t="shared" si="0"/>
        <v>torsdag</v>
      </c>
      <c r="B31" s="65">
        <v>40297</v>
      </c>
      <c r="C31" s="35" t="s">
        <v>46</v>
      </c>
      <c r="D31" s="35"/>
      <c r="E31" s="35"/>
      <c r="F31" s="35"/>
      <c r="G31" s="35"/>
      <c r="H31" s="35"/>
      <c r="I31" s="35"/>
      <c r="J31" s="35"/>
      <c r="K31" s="35" t="s">
        <v>53</v>
      </c>
      <c r="L31" s="35"/>
      <c r="M31" s="35"/>
      <c r="N31" s="35" t="s">
        <v>47</v>
      </c>
      <c r="O31" s="40" t="s">
        <v>34</v>
      </c>
    </row>
    <row r="32" spans="1:16" s="25" customFormat="1">
      <c r="A32" s="23" t="str">
        <f t="shared" si="0"/>
        <v>fredag</v>
      </c>
      <c r="B32" s="68">
        <v>40298</v>
      </c>
      <c r="C32" s="35"/>
      <c r="D32" s="35"/>
      <c r="E32" s="35" t="s">
        <v>44</v>
      </c>
      <c r="F32" s="35"/>
      <c r="G32" s="35"/>
      <c r="H32" s="35"/>
      <c r="I32" s="35"/>
      <c r="J32" s="35"/>
      <c r="K32" s="35"/>
      <c r="L32" s="35"/>
      <c r="M32" s="35"/>
      <c r="N32" s="35"/>
      <c r="O32" s="36"/>
    </row>
    <row r="33" spans="1:18" s="30" customFormat="1" ht="18" customHeight="1">
      <c r="B33" s="6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6</v>
      </c>
      <c r="E34" s="29">
        <f>COUNTA($E$3:$E$33)</f>
        <v>3</v>
      </c>
      <c r="F34" s="29">
        <f>COUNTA($F$3:$F$33)</f>
        <v>5</v>
      </c>
      <c r="G34" s="29">
        <f>COUNTA($G$3:$G$33)</f>
        <v>4</v>
      </c>
      <c r="H34" s="29">
        <f>COUNTA($H$3:$H$33)</f>
        <v>2</v>
      </c>
      <c r="I34" s="29">
        <f>COUNTA($I$3:$I$33)</f>
        <v>2</v>
      </c>
      <c r="J34" s="29">
        <f>COUNTA($J$3:$J$33)</f>
        <v>4</v>
      </c>
      <c r="K34" s="29">
        <f>COUNTA($K$3:$K$33)</f>
        <v>6</v>
      </c>
      <c r="L34" s="29">
        <f>COUNTA($L$3:$L$33)</f>
        <v>5</v>
      </c>
      <c r="M34" s="29">
        <f>COUNTA($M$3:$M$33)</f>
        <v>3</v>
      </c>
      <c r="N34" s="29">
        <f>COUNTA($N$3:$N$33)</f>
        <v>3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1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62">
        <f>COUNTIF($K$3:$K$33,"L")</f>
        <v>1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1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2</v>
      </c>
      <c r="F37" s="62">
        <f>COUNTIF($F$3:$F$33,"DD2")</f>
        <v>1</v>
      </c>
      <c r="G37" s="62">
        <f>COUNTIF($G$3:$G$33,"DD2")</f>
        <v>1</v>
      </c>
      <c r="H37" s="62">
        <f>COUNTIF($H$3:$H$33,"DD2")</f>
        <v>1</v>
      </c>
      <c r="I37" s="62">
        <f>COUNTIF($I$3:$I$33,"DD2")</f>
        <v>2</v>
      </c>
      <c r="J37" s="62">
        <f>COUNTIF($J$3:$J$33,"DD2")</f>
        <v>2</v>
      </c>
      <c r="K37" s="62">
        <f>COUNTIF($K$3:$K$33,"DD2")</f>
        <v>2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2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1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2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0</v>
      </c>
      <c r="I40" s="62">
        <f>COUNTIF($I$3:$I$33,"X")</f>
        <v>0</v>
      </c>
      <c r="J40" s="62">
        <f>COUNTIF($J$3:$J$33,"X")</f>
        <v>1</v>
      </c>
      <c r="K40" s="62">
        <f>COUNTIF($K$3:$K$33,"X")</f>
        <v>1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0</v>
      </c>
      <c r="K42" s="62">
        <f>COUNTIF($K$3:$K$33,"V75")</f>
        <v>1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COUNTA(C6,C13,C20,C27)</f>
        <v>0</v>
      </c>
      <c r="D44" s="24">
        <f t="shared" ref="D44:N44" si="1">COUNTA(D6,D13,D20,D27)</f>
        <v>0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2</v>
      </c>
      <c r="J44" s="24">
        <f t="shared" si="1"/>
        <v>0</v>
      </c>
      <c r="K44" s="24">
        <f t="shared" si="1"/>
        <v>1</v>
      </c>
      <c r="L44" s="24">
        <f t="shared" si="1"/>
        <v>1</v>
      </c>
      <c r="M44" s="24">
        <f t="shared" si="1"/>
        <v>2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9.140625" defaultRowHeight="12.75"/>
  <cols>
    <col min="1" max="1" width="8.7109375" style="8" customWidth="1"/>
    <col min="2" max="2" width="10.140625" style="8" customWidth="1"/>
    <col min="3" max="3" width="8.42578125" style="17" customWidth="1"/>
    <col min="4" max="14" width="7.7109375" style="17" customWidth="1"/>
    <col min="15" max="15" width="11.42578125" customWidth="1"/>
  </cols>
  <sheetData>
    <row r="1" spans="1:15">
      <c r="A1" s="8" t="s">
        <v>10</v>
      </c>
    </row>
    <row r="2" spans="1:15" s="2" customFormat="1">
      <c r="A2" s="8"/>
      <c r="B2" s="21"/>
      <c r="C2" s="19" t="s">
        <v>1</v>
      </c>
      <c r="D2" s="19" t="s">
        <v>20</v>
      </c>
      <c r="E2" s="19" t="s">
        <v>21</v>
      </c>
      <c r="F2" s="19" t="s">
        <v>22</v>
      </c>
      <c r="G2" s="19" t="s">
        <v>28</v>
      </c>
      <c r="H2" s="19" t="s">
        <v>2</v>
      </c>
      <c r="I2" s="19" t="s">
        <v>29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5</v>
      </c>
    </row>
    <row r="3" spans="1:15" s="33" customFormat="1">
      <c r="A3" s="73" t="str">
        <f t="shared" ref="A3:A33" si="0">TEXT(B3,"dddd")</f>
        <v>lørdag</v>
      </c>
      <c r="B3" s="75">
        <v>40299</v>
      </c>
      <c r="C3" s="41"/>
      <c r="D3" s="41"/>
      <c r="E3" s="41"/>
      <c r="F3" s="41"/>
      <c r="G3" s="41"/>
      <c r="H3" s="41" t="s">
        <v>42</v>
      </c>
      <c r="I3" s="41"/>
      <c r="J3" s="41"/>
      <c r="K3" s="41"/>
      <c r="L3" s="41"/>
      <c r="M3" s="41"/>
      <c r="N3" s="41"/>
      <c r="O3" s="42"/>
    </row>
    <row r="4" spans="1:15" s="42" customFormat="1">
      <c r="A4" s="48" t="str">
        <f t="shared" si="0"/>
        <v>søndag</v>
      </c>
      <c r="B4" s="75">
        <v>40300</v>
      </c>
      <c r="C4" s="41"/>
      <c r="D4" s="41" t="s">
        <v>44</v>
      </c>
      <c r="E4" s="41"/>
      <c r="F4" s="41"/>
      <c r="G4" s="41"/>
      <c r="H4" s="41"/>
      <c r="I4" s="41"/>
      <c r="J4" s="41"/>
      <c r="K4" s="41"/>
      <c r="L4" s="41"/>
      <c r="M4" s="41" t="s">
        <v>48</v>
      </c>
      <c r="N4" s="41"/>
    </row>
    <row r="5" spans="1:15" s="18" customFormat="1">
      <c r="A5" s="23" t="str">
        <f t="shared" si="0"/>
        <v>mandag</v>
      </c>
      <c r="B5" s="68">
        <v>40301</v>
      </c>
      <c r="C5" s="38"/>
      <c r="D5" s="38"/>
      <c r="E5" s="38"/>
      <c r="F5" s="38" t="s">
        <v>46</v>
      </c>
      <c r="G5" s="38"/>
      <c r="H5" s="38"/>
      <c r="I5" s="38"/>
      <c r="J5" s="38"/>
      <c r="K5" s="35"/>
      <c r="L5" s="38" t="s">
        <v>44</v>
      </c>
      <c r="M5" s="38"/>
      <c r="N5" s="38"/>
      <c r="O5" s="40"/>
    </row>
    <row r="6" spans="1:15" s="40" customFormat="1">
      <c r="A6" s="23" t="str">
        <f t="shared" si="0"/>
        <v>tirsdag</v>
      </c>
      <c r="B6" s="68">
        <v>40302</v>
      </c>
      <c r="C6" s="38"/>
      <c r="D6" s="38" t="s">
        <v>46</v>
      </c>
      <c r="E6" s="38"/>
      <c r="F6" s="38"/>
      <c r="G6" s="38" t="s">
        <v>48</v>
      </c>
      <c r="H6" s="38"/>
      <c r="I6" s="38"/>
      <c r="J6" s="38" t="s">
        <v>47</v>
      </c>
      <c r="K6" s="38"/>
      <c r="L6" s="38"/>
      <c r="M6" s="38"/>
      <c r="N6" s="38"/>
    </row>
    <row r="7" spans="1:15" s="18" customFormat="1">
      <c r="A7" s="23" t="str">
        <f t="shared" si="0"/>
        <v>onsdag</v>
      </c>
      <c r="B7" s="68">
        <v>40303</v>
      </c>
      <c r="C7" s="38" t="s">
        <v>40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40"/>
    </row>
    <row r="8" spans="1:15" s="18" customFormat="1">
      <c r="A8" s="23" t="str">
        <f t="shared" si="0"/>
        <v>torsdag</v>
      </c>
      <c r="B8" s="68">
        <v>40304</v>
      </c>
      <c r="C8" s="38" t="s">
        <v>46</v>
      </c>
      <c r="D8" s="38"/>
      <c r="E8" s="38"/>
      <c r="F8" s="38"/>
      <c r="G8" s="38"/>
      <c r="H8" s="38"/>
      <c r="I8" s="38"/>
      <c r="J8" s="38"/>
      <c r="K8" s="38" t="s">
        <v>53</v>
      </c>
      <c r="L8" s="38"/>
      <c r="M8" s="38"/>
      <c r="N8" s="38" t="s">
        <v>47</v>
      </c>
      <c r="O8" s="40" t="s">
        <v>34</v>
      </c>
    </row>
    <row r="9" spans="1:15" s="18" customFormat="1">
      <c r="A9" s="23" t="str">
        <f t="shared" si="0"/>
        <v>fredag</v>
      </c>
      <c r="B9" s="68">
        <v>40305</v>
      </c>
      <c r="C9" s="35"/>
      <c r="D9" s="38"/>
      <c r="E9" s="38" t="s">
        <v>49</v>
      </c>
      <c r="F9" s="38"/>
      <c r="G9" s="38"/>
      <c r="H9" s="38" t="s">
        <v>44</v>
      </c>
      <c r="I9" s="38"/>
      <c r="J9" s="38"/>
      <c r="K9" s="38"/>
      <c r="L9" s="38"/>
      <c r="M9" s="38"/>
      <c r="N9" s="38"/>
      <c r="O9" s="40"/>
    </row>
    <row r="10" spans="1:15" s="18" customFormat="1">
      <c r="A10" s="23" t="str">
        <f t="shared" si="0"/>
        <v>lørdag</v>
      </c>
      <c r="B10" s="68">
        <v>40306</v>
      </c>
      <c r="C10" s="38"/>
      <c r="D10" s="38"/>
      <c r="E10" s="38"/>
      <c r="F10" s="38"/>
      <c r="G10" s="38"/>
      <c r="H10" s="38"/>
      <c r="I10" s="38" t="s">
        <v>42</v>
      </c>
      <c r="J10" s="38"/>
      <c r="K10" s="38"/>
      <c r="L10" s="38"/>
      <c r="M10" s="38"/>
      <c r="N10" s="38"/>
      <c r="O10" s="40"/>
    </row>
    <row r="11" spans="1:15" s="42" customFormat="1">
      <c r="A11" s="48" t="str">
        <f t="shared" si="0"/>
        <v>søndag</v>
      </c>
      <c r="B11" s="75">
        <v>40307</v>
      </c>
      <c r="C11" s="41"/>
      <c r="D11" s="41" t="s">
        <v>44</v>
      </c>
      <c r="E11" s="41"/>
      <c r="F11" s="41"/>
      <c r="G11" s="41"/>
      <c r="H11" s="41"/>
      <c r="I11" s="41"/>
      <c r="J11" s="41"/>
      <c r="K11" s="41"/>
      <c r="L11" s="41"/>
      <c r="M11" s="41" t="s">
        <v>48</v>
      </c>
      <c r="N11" s="41"/>
    </row>
    <row r="12" spans="1:15" s="8" customFormat="1">
      <c r="A12" s="23" t="str">
        <f t="shared" si="0"/>
        <v>mandag</v>
      </c>
      <c r="B12" s="68">
        <v>40308</v>
      </c>
      <c r="C12" s="35"/>
      <c r="D12" s="38"/>
      <c r="E12" s="38"/>
      <c r="F12" s="38"/>
      <c r="G12" s="38"/>
      <c r="H12" s="38" t="s">
        <v>46</v>
      </c>
      <c r="I12" s="38"/>
      <c r="J12" s="38"/>
      <c r="K12" s="38"/>
      <c r="L12" s="38" t="s">
        <v>44</v>
      </c>
      <c r="M12" s="38"/>
      <c r="N12" s="38"/>
      <c r="O12" s="40"/>
    </row>
    <row r="13" spans="1:15" s="46" customFormat="1">
      <c r="A13" s="23" t="str">
        <f t="shared" si="0"/>
        <v>tirsdag</v>
      </c>
      <c r="B13" s="68">
        <v>40309</v>
      </c>
      <c r="C13" s="38"/>
      <c r="D13" s="38"/>
      <c r="E13" s="38" t="s">
        <v>46</v>
      </c>
      <c r="F13" s="38"/>
      <c r="G13" s="38" t="s">
        <v>47</v>
      </c>
      <c r="H13" s="38"/>
      <c r="I13" s="38"/>
      <c r="J13" s="38" t="s">
        <v>48</v>
      </c>
      <c r="K13" s="38"/>
      <c r="L13" s="38"/>
      <c r="M13" s="40"/>
      <c r="N13" s="38"/>
    </row>
    <row r="14" spans="1:15" s="18" customFormat="1">
      <c r="A14" s="23" t="str">
        <f t="shared" si="0"/>
        <v>onsdag</v>
      </c>
      <c r="B14" s="68">
        <v>40310</v>
      </c>
      <c r="C14" s="38" t="s">
        <v>40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40"/>
    </row>
    <row r="15" spans="1:15" s="33" customFormat="1">
      <c r="A15" s="73" t="str">
        <f t="shared" si="0"/>
        <v>torsdag</v>
      </c>
      <c r="B15" s="75">
        <v>40311</v>
      </c>
      <c r="C15" s="72"/>
      <c r="D15" s="41"/>
      <c r="E15" s="41"/>
      <c r="F15" s="41" t="s">
        <v>53</v>
      </c>
      <c r="G15" s="41"/>
      <c r="H15" s="41"/>
      <c r="I15" s="41"/>
      <c r="J15" s="41"/>
      <c r="K15" s="41"/>
      <c r="L15" s="41"/>
      <c r="M15" s="41"/>
      <c r="N15" s="41" t="s">
        <v>44</v>
      </c>
      <c r="O15" s="42"/>
    </row>
    <row r="16" spans="1:15" s="18" customFormat="1">
      <c r="A16" s="23" t="str">
        <f t="shared" si="0"/>
        <v>fredag</v>
      </c>
      <c r="B16" s="68">
        <v>40312</v>
      </c>
      <c r="C16" s="38" t="s">
        <v>49</v>
      </c>
      <c r="D16" s="38"/>
      <c r="E16" s="38"/>
      <c r="F16" s="38"/>
      <c r="G16" s="38"/>
      <c r="H16" s="38"/>
      <c r="I16" s="38"/>
      <c r="J16" s="38"/>
      <c r="K16" s="38" t="s">
        <v>44</v>
      </c>
      <c r="L16" s="38"/>
      <c r="M16" s="38"/>
      <c r="N16" s="38"/>
      <c r="O16" s="40"/>
    </row>
    <row r="17" spans="1:15" s="40" customFormat="1">
      <c r="A17" s="23" t="str">
        <f t="shared" si="0"/>
        <v>lørdag</v>
      </c>
      <c r="B17" s="68">
        <v>40313</v>
      </c>
      <c r="C17" s="38" t="s">
        <v>42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5" s="42" customFormat="1">
      <c r="A18" s="48" t="str">
        <f t="shared" si="0"/>
        <v>søndag</v>
      </c>
      <c r="B18" s="75">
        <v>40314</v>
      </c>
      <c r="C18" s="41" t="s">
        <v>45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19" spans="1:15" s="42" customFormat="1">
      <c r="A19" s="73" t="str">
        <f t="shared" si="0"/>
        <v>mandag</v>
      </c>
      <c r="B19" s="75">
        <v>40315</v>
      </c>
      <c r="C19" s="41"/>
      <c r="D19" s="41"/>
      <c r="E19" s="41"/>
      <c r="G19" s="41"/>
      <c r="H19" s="41"/>
      <c r="I19" s="72"/>
      <c r="J19" s="41"/>
      <c r="K19" s="72"/>
      <c r="L19" s="41"/>
      <c r="M19" s="41"/>
      <c r="N19" s="41" t="s">
        <v>44</v>
      </c>
    </row>
    <row r="20" spans="1:15" s="40" customFormat="1">
      <c r="A20" s="23" t="str">
        <f t="shared" si="0"/>
        <v>tirsdag</v>
      </c>
      <c r="B20" s="68">
        <v>40316</v>
      </c>
      <c r="C20" s="38"/>
      <c r="D20" s="38"/>
      <c r="E20" s="38"/>
      <c r="F20" s="38"/>
      <c r="G20" s="38" t="s">
        <v>48</v>
      </c>
      <c r="H20" s="38"/>
      <c r="I20" s="38"/>
      <c r="J20" s="38" t="s">
        <v>47</v>
      </c>
      <c r="K20" s="38"/>
      <c r="L20" s="38" t="s">
        <v>46</v>
      </c>
      <c r="M20" s="38"/>
      <c r="N20" s="38"/>
    </row>
    <row r="21" spans="1:15" s="18" customFormat="1">
      <c r="A21" s="23" t="str">
        <f t="shared" si="0"/>
        <v>onsdag</v>
      </c>
      <c r="B21" s="68">
        <v>40317</v>
      </c>
      <c r="C21" s="38" t="s">
        <v>40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40"/>
    </row>
    <row r="22" spans="1:15" s="18" customFormat="1">
      <c r="A22" s="23" t="str">
        <f t="shared" si="0"/>
        <v>torsdag</v>
      </c>
      <c r="B22" s="68">
        <v>40318</v>
      </c>
      <c r="C22" s="38" t="s">
        <v>46</v>
      </c>
      <c r="D22" s="38"/>
      <c r="E22" s="38"/>
      <c r="F22" s="38"/>
      <c r="G22" s="38"/>
      <c r="H22" s="38"/>
      <c r="I22" s="38"/>
      <c r="J22" s="38"/>
      <c r="K22" s="38" t="s">
        <v>53</v>
      </c>
      <c r="L22" s="38"/>
      <c r="M22" s="38"/>
      <c r="N22" s="38" t="s">
        <v>47</v>
      </c>
      <c r="O22" s="40" t="s">
        <v>34</v>
      </c>
    </row>
    <row r="23" spans="1:15" s="18" customFormat="1">
      <c r="A23" s="23" t="str">
        <f t="shared" si="0"/>
        <v>fredag</v>
      </c>
      <c r="B23" s="68">
        <v>40319</v>
      </c>
      <c r="C23" s="35"/>
      <c r="D23" s="38"/>
      <c r="E23" s="38" t="s">
        <v>44</v>
      </c>
      <c r="F23" s="38" t="s">
        <v>49</v>
      </c>
      <c r="G23" s="38"/>
      <c r="H23" s="38"/>
      <c r="I23" s="38"/>
      <c r="J23" s="38"/>
      <c r="K23" s="38"/>
      <c r="L23" s="38"/>
      <c r="M23" s="38"/>
      <c r="N23" s="38"/>
      <c r="O23" s="40"/>
    </row>
    <row r="24" spans="1:15" s="8" customFormat="1">
      <c r="A24" s="23" t="str">
        <f t="shared" si="0"/>
        <v>lørdag</v>
      </c>
      <c r="B24" s="68">
        <v>40320</v>
      </c>
      <c r="C24" s="38"/>
      <c r="D24" s="38"/>
      <c r="E24" s="38" t="s">
        <v>42</v>
      </c>
      <c r="F24" s="38"/>
      <c r="G24" s="38"/>
      <c r="H24" s="38"/>
      <c r="I24" s="38"/>
      <c r="J24" s="38"/>
      <c r="K24" s="38"/>
      <c r="L24" s="38"/>
      <c r="M24" s="38"/>
      <c r="N24" s="38"/>
      <c r="O24" s="46"/>
    </row>
    <row r="25" spans="1:15" s="42" customFormat="1">
      <c r="A25" s="48" t="str">
        <f t="shared" si="0"/>
        <v>søndag</v>
      </c>
      <c r="B25" s="75">
        <v>40321</v>
      </c>
      <c r="C25" s="41"/>
      <c r="D25" s="41"/>
      <c r="E25" s="41"/>
      <c r="F25" s="41"/>
      <c r="G25" s="41"/>
      <c r="H25" s="41"/>
      <c r="I25" s="41" t="s">
        <v>44</v>
      </c>
      <c r="J25" s="41"/>
      <c r="K25" s="41"/>
      <c r="L25" s="41"/>
      <c r="M25" s="41" t="s">
        <v>48</v>
      </c>
      <c r="N25" s="41"/>
    </row>
    <row r="26" spans="1:15" s="33" customFormat="1">
      <c r="A26" s="73" t="str">
        <f t="shared" si="0"/>
        <v>mandag</v>
      </c>
      <c r="B26" s="75">
        <v>40322</v>
      </c>
      <c r="C26" s="72"/>
      <c r="D26" s="41" t="s">
        <v>47</v>
      </c>
      <c r="E26" s="41"/>
      <c r="F26" s="41"/>
      <c r="G26" s="41"/>
      <c r="H26" s="41"/>
      <c r="I26" s="41"/>
      <c r="J26" s="41"/>
      <c r="K26" s="41"/>
      <c r="L26" s="41" t="s">
        <v>48</v>
      </c>
      <c r="M26" s="41"/>
      <c r="N26" s="41"/>
      <c r="O26" s="42"/>
    </row>
    <row r="27" spans="1:15" s="40" customFormat="1">
      <c r="A27" s="23" t="str">
        <f t="shared" si="0"/>
        <v>tirsdag</v>
      </c>
      <c r="B27" s="68">
        <v>40323</v>
      </c>
      <c r="C27" s="38"/>
      <c r="D27" s="38"/>
      <c r="E27" s="38"/>
      <c r="F27" s="38" t="s">
        <v>46</v>
      </c>
      <c r="G27" s="38" t="s">
        <v>47</v>
      </c>
      <c r="H27" s="38"/>
      <c r="I27" s="38"/>
      <c r="J27" s="38" t="s">
        <v>48</v>
      </c>
      <c r="K27" s="38"/>
      <c r="L27" s="38"/>
      <c r="M27" s="38"/>
      <c r="N27" s="38"/>
    </row>
    <row r="28" spans="1:15" s="18" customFormat="1">
      <c r="A28" s="23" t="str">
        <f t="shared" si="0"/>
        <v>onsdag</v>
      </c>
      <c r="B28" s="68">
        <v>40324</v>
      </c>
      <c r="C28" s="38" t="s">
        <v>40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40"/>
    </row>
    <row r="29" spans="1:15" s="18" customFormat="1">
      <c r="A29" s="23" t="str">
        <f t="shared" si="0"/>
        <v>torsdag</v>
      </c>
      <c r="B29" s="68">
        <v>40325</v>
      </c>
      <c r="C29" s="38" t="s">
        <v>46</v>
      </c>
      <c r="D29" s="38"/>
      <c r="E29" s="38"/>
      <c r="F29" s="38"/>
      <c r="G29" s="38"/>
      <c r="H29" s="38"/>
      <c r="I29" s="38"/>
      <c r="J29" s="38"/>
      <c r="K29" s="38" t="s">
        <v>53</v>
      </c>
      <c r="L29" s="38"/>
      <c r="M29" s="38"/>
      <c r="N29" s="38" t="s">
        <v>47</v>
      </c>
      <c r="O29" s="40" t="s">
        <v>34</v>
      </c>
    </row>
    <row r="30" spans="1:15" s="18" customFormat="1">
      <c r="A30" s="23" t="str">
        <f t="shared" si="0"/>
        <v>fredag</v>
      </c>
      <c r="B30" s="68">
        <v>40326</v>
      </c>
      <c r="C30" s="38"/>
      <c r="D30" s="38"/>
      <c r="E30" s="38" t="s">
        <v>48</v>
      </c>
      <c r="F30" s="38"/>
      <c r="G30" s="38"/>
      <c r="H30" s="38" t="s">
        <v>47</v>
      </c>
      <c r="I30" s="38"/>
      <c r="J30" s="38"/>
      <c r="K30" s="38"/>
      <c r="L30" s="38"/>
      <c r="M30" s="38"/>
      <c r="N30" s="38"/>
      <c r="O30" s="40"/>
    </row>
    <row r="31" spans="1:15" s="18" customFormat="1">
      <c r="A31" s="23" t="str">
        <f t="shared" si="0"/>
        <v>lørdag</v>
      </c>
      <c r="B31" s="68">
        <v>40327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/>
    </row>
    <row r="32" spans="1:15" s="42" customFormat="1">
      <c r="A32" s="48" t="str">
        <f t="shared" si="0"/>
        <v>søndag</v>
      </c>
      <c r="B32" s="75">
        <v>40328</v>
      </c>
      <c r="C32" s="41"/>
      <c r="D32" s="41"/>
      <c r="E32" s="41"/>
      <c r="F32" s="41"/>
      <c r="G32" s="41"/>
      <c r="H32" s="41"/>
      <c r="I32" s="41" t="s">
        <v>47</v>
      </c>
      <c r="J32" s="41"/>
      <c r="K32" s="41"/>
      <c r="L32" s="41"/>
      <c r="M32" s="41"/>
      <c r="N32" s="41"/>
    </row>
    <row r="33" spans="1:18" s="18" customFormat="1">
      <c r="A33" s="23" t="str">
        <f t="shared" si="0"/>
        <v>mandag</v>
      </c>
      <c r="B33" s="68">
        <v>40329</v>
      </c>
      <c r="C33" s="35"/>
      <c r="D33" s="38"/>
      <c r="E33" s="38"/>
      <c r="F33" s="38"/>
      <c r="G33" s="38"/>
      <c r="H33" s="38"/>
      <c r="I33" s="38"/>
      <c r="J33" s="38"/>
      <c r="K33" s="38" t="s">
        <v>46</v>
      </c>
      <c r="L33" s="38" t="s">
        <v>44</v>
      </c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10</v>
      </c>
      <c r="D34" s="29">
        <f>COUNTA($D$3:$D$33)</f>
        <v>4</v>
      </c>
      <c r="E34" s="29">
        <f>COUNTA($E$3:$E$33)</f>
        <v>5</v>
      </c>
      <c r="F34" s="29">
        <f>COUNTA($F$3:$F$33)</f>
        <v>4</v>
      </c>
      <c r="G34" s="29">
        <f>COUNTA($G$3:$G$33)</f>
        <v>4</v>
      </c>
      <c r="H34" s="29">
        <f>COUNTA($H$3:$H$33)</f>
        <v>4</v>
      </c>
      <c r="I34" s="29">
        <f>COUNTA($I$3:$I$33)</f>
        <v>3</v>
      </c>
      <c r="J34" s="29">
        <f>COUNTA($J$3:$J$33)</f>
        <v>4</v>
      </c>
      <c r="K34" s="29">
        <f>COUNTA($K$3:$K$33)</f>
        <v>5</v>
      </c>
      <c r="L34" s="29">
        <f>COUNTA($L$3:$L$33)</f>
        <v>5</v>
      </c>
      <c r="M34" s="29">
        <f>COUNTA($M$3:$M$33)</f>
        <v>3</v>
      </c>
      <c r="N34" s="29">
        <f>COUNTA($N$3:$N$33)</f>
        <v>5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3</v>
      </c>
      <c r="D35" s="62">
        <f>COUNTIF($D$3:$D$33,"L")</f>
        <v>1</v>
      </c>
      <c r="E35" s="62">
        <f>COUNTIF($E$3:$E$33,"L")</f>
        <v>1</v>
      </c>
      <c r="F35" s="62">
        <f>COUNTIF($F$3:$F$33,"L")</f>
        <v>2</v>
      </c>
      <c r="G35" s="62">
        <f>COUNTIF($G$3:$G$33,"L")</f>
        <v>0</v>
      </c>
      <c r="H35" s="62">
        <f>COUNTIF($H$3:$H$33,"L")</f>
        <v>1</v>
      </c>
      <c r="I35" s="62">
        <f>COUNTIF($I$3:$I$33,"L")</f>
        <v>0</v>
      </c>
      <c r="J35" s="62">
        <f>COUNTIF($J$3:$J$33,"L")</f>
        <v>0</v>
      </c>
      <c r="K35" s="62">
        <f>COUNTIF($K$3:$K$33,"L")</f>
        <v>1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1</v>
      </c>
      <c r="D36" s="62">
        <f>COUNTIF($D$3:$D$33,"E")</f>
        <v>0</v>
      </c>
      <c r="E36" s="62">
        <f>COUNTIF($E$3:$E$33,"E")</f>
        <v>1</v>
      </c>
      <c r="F36" s="62">
        <f>COUNTIF($F$3:$F$33,"E")</f>
        <v>1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2</v>
      </c>
      <c r="E37" s="62">
        <f>COUNTIF($E$3:$E$33,"DD2")</f>
        <v>1</v>
      </c>
      <c r="F37" s="62">
        <f>COUNTIF($F$3:$F$33,"DD2")</f>
        <v>0</v>
      </c>
      <c r="G37" s="62">
        <f>COUNTIF($G$3:$G$33,"DD2")</f>
        <v>0</v>
      </c>
      <c r="H37" s="62">
        <f>COUNTIF($H$3:$H$33,"DD2")</f>
        <v>1</v>
      </c>
      <c r="I37" s="62">
        <f>COUNTIF($I$3:$I$33,"DD2")</f>
        <v>1</v>
      </c>
      <c r="J37" s="62">
        <f>COUNTIF($J$3:$J$33,"DD2")</f>
        <v>0</v>
      </c>
      <c r="K37" s="62">
        <f>COUNTIF($K$3:$K$33,"DD2")</f>
        <v>1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2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1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3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1</v>
      </c>
      <c r="E39" s="62">
        <f>COUNTIF($E$3:$E$33,"DD")</f>
        <v>0</v>
      </c>
      <c r="F39" s="62">
        <f>COUNTIF($F$3:$F$33,"DD")</f>
        <v>0</v>
      </c>
      <c r="G39" s="62">
        <f>COUNTIF($G$3:$G$33,"DD")</f>
        <v>2</v>
      </c>
      <c r="H39" s="62">
        <f>COUNTIF($H$3:$H$33,"DD")</f>
        <v>1</v>
      </c>
      <c r="I39" s="62">
        <f>COUNTIF($I$3:$I$33,"DD")</f>
        <v>1</v>
      </c>
      <c r="J39" s="62">
        <f>COUNTIF($J$3:$J$33,"DD")</f>
        <v>2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2</v>
      </c>
      <c r="H40" s="62">
        <f>COUNTIF($H$3:$H$33,"X")</f>
        <v>0</v>
      </c>
      <c r="I40" s="62">
        <f>COUNTIF($I$3:$I$33,"X")</f>
        <v>0</v>
      </c>
      <c r="J40" s="62">
        <f>COUNTIF($J$3:$J$33,"X")</f>
        <v>2</v>
      </c>
      <c r="K40" s="62">
        <f>COUNTIF($K$3:$K$33,"X")</f>
        <v>0</v>
      </c>
      <c r="L40" s="62">
        <f>COUNTIF($L$3:$L$33,"X")</f>
        <v>1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5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0</v>
      </c>
      <c r="G42" s="62">
        <f>COUNTIF($G$3:$G$33,"V75")</f>
        <v>0</v>
      </c>
      <c r="H42" s="62">
        <f>COUNTIF($H$3:$H$33,"V75")</f>
        <v>1</v>
      </c>
      <c r="I42" s="62">
        <f>COUNTIF($I$3:$I$33,"V75")</f>
        <v>1</v>
      </c>
      <c r="J42" s="62">
        <f>COUNTIF($J$3:$J$33,"V75")</f>
        <v>0</v>
      </c>
      <c r="K42" s="62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COUNTA(C4,C11,C18,C25,C32)</f>
        <v>1</v>
      </c>
      <c r="D44" s="24">
        <f t="shared" ref="D44:N44" si="1">COUNTA(D4,D11,D18,D25,D32)</f>
        <v>2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2</v>
      </c>
      <c r="J44" s="24">
        <f t="shared" si="1"/>
        <v>0</v>
      </c>
      <c r="K44" s="24">
        <f t="shared" si="1"/>
        <v>0</v>
      </c>
      <c r="L44" s="24">
        <f t="shared" si="1"/>
        <v>0</v>
      </c>
      <c r="M44" s="24">
        <f t="shared" si="1"/>
        <v>3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9.140625" defaultRowHeight="12.75"/>
  <cols>
    <col min="1" max="1" width="8.7109375" style="31" customWidth="1"/>
    <col min="2" max="2" width="7.7109375" style="69" customWidth="1"/>
    <col min="3" max="9" width="7.7109375" style="22" customWidth="1"/>
    <col min="10" max="10" width="8.5703125" style="22" customWidth="1"/>
    <col min="11" max="12" width="7.7109375" style="22" customWidth="1"/>
    <col min="13" max="13" width="7.7109375" style="17" customWidth="1"/>
    <col min="14" max="14" width="7.7109375" style="22" customWidth="1"/>
    <col min="15" max="15" width="11.42578125" customWidth="1"/>
  </cols>
  <sheetData>
    <row r="1" spans="1:15">
      <c r="A1" s="31" t="s">
        <v>11</v>
      </c>
    </row>
    <row r="2" spans="1:15" s="2" customFormat="1">
      <c r="A2" s="31"/>
      <c r="B2" s="70"/>
      <c r="C2" s="19" t="s">
        <v>1</v>
      </c>
      <c r="D2" s="19" t="s">
        <v>20</v>
      </c>
      <c r="E2" s="19" t="s">
        <v>21</v>
      </c>
      <c r="F2" s="19" t="s">
        <v>22</v>
      </c>
      <c r="G2" s="19" t="s">
        <v>28</v>
      </c>
      <c r="H2" s="19" t="s">
        <v>2</v>
      </c>
      <c r="I2" s="19" t="s">
        <v>27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5</v>
      </c>
    </row>
    <row r="3" spans="1:15" s="18" customFormat="1">
      <c r="A3" s="23" t="str">
        <f t="shared" ref="A3:A32" si="0">TEXT(B3,"dddd")</f>
        <v>tirsdag</v>
      </c>
      <c r="B3" s="68">
        <v>40330</v>
      </c>
      <c r="C3" s="38"/>
      <c r="D3" s="38" t="s">
        <v>46</v>
      </c>
      <c r="E3" s="38"/>
      <c r="F3" s="38"/>
      <c r="G3" s="38" t="s">
        <v>48</v>
      </c>
      <c r="H3" s="38"/>
      <c r="I3" s="38"/>
      <c r="J3" s="38" t="s">
        <v>47</v>
      </c>
      <c r="K3" s="38"/>
      <c r="L3" s="38"/>
      <c r="M3" s="38"/>
      <c r="N3" s="38"/>
      <c r="O3" s="40"/>
    </row>
    <row r="4" spans="1:15" s="18" customFormat="1">
      <c r="A4" s="23" t="str">
        <f t="shared" si="0"/>
        <v>onsdag</v>
      </c>
      <c r="B4" s="68">
        <v>40331</v>
      </c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40"/>
    </row>
    <row r="5" spans="1:15" s="18" customFormat="1">
      <c r="A5" s="23" t="str">
        <f t="shared" si="0"/>
        <v>torsdag</v>
      </c>
      <c r="B5" s="68">
        <v>40332</v>
      </c>
      <c r="C5" s="38" t="s">
        <v>46</v>
      </c>
      <c r="D5" s="40"/>
      <c r="E5" s="38"/>
      <c r="F5" s="38"/>
      <c r="G5" s="38"/>
      <c r="H5" s="38"/>
      <c r="I5" s="38"/>
      <c r="J5" s="38"/>
      <c r="K5" s="38" t="s">
        <v>53</v>
      </c>
      <c r="L5" s="38"/>
      <c r="M5" s="38"/>
      <c r="N5" s="38" t="s">
        <v>47</v>
      </c>
      <c r="O5" s="40"/>
    </row>
    <row r="6" spans="1:15" s="40" customFormat="1">
      <c r="A6" s="34" t="str">
        <f t="shared" si="0"/>
        <v>fredag</v>
      </c>
      <c r="B6" s="68">
        <v>40333</v>
      </c>
      <c r="C6" s="38"/>
      <c r="D6" s="38"/>
      <c r="E6" s="38" t="s">
        <v>47</v>
      </c>
      <c r="F6" s="38"/>
      <c r="G6" s="38"/>
      <c r="H6" s="38" t="s">
        <v>48</v>
      </c>
      <c r="I6" s="38"/>
      <c r="J6" s="38"/>
      <c r="K6" s="38"/>
      <c r="L6" s="38"/>
      <c r="M6" s="38"/>
      <c r="N6" s="38"/>
    </row>
    <row r="7" spans="1:15" s="18" customFormat="1">
      <c r="A7" s="23" t="str">
        <f t="shared" si="0"/>
        <v>lørdag</v>
      </c>
      <c r="B7" s="68">
        <v>40334</v>
      </c>
      <c r="C7" s="38"/>
      <c r="D7" s="38"/>
      <c r="E7" s="38"/>
      <c r="F7" s="38" t="s">
        <v>42</v>
      </c>
      <c r="G7" s="38"/>
      <c r="H7" s="38"/>
      <c r="I7" s="38"/>
      <c r="J7" s="38"/>
      <c r="K7" s="38"/>
      <c r="L7" s="38"/>
      <c r="M7" s="38"/>
      <c r="N7" s="38"/>
      <c r="O7" s="40"/>
    </row>
    <row r="8" spans="1:15" s="42" customFormat="1">
      <c r="A8" s="73" t="str">
        <f t="shared" si="0"/>
        <v>søndag</v>
      </c>
      <c r="B8" s="75">
        <v>40335</v>
      </c>
      <c r="C8" s="41"/>
      <c r="D8" s="41"/>
      <c r="E8" s="41"/>
      <c r="F8" s="41"/>
      <c r="G8" s="41"/>
      <c r="H8" s="41"/>
      <c r="I8" s="41" t="s">
        <v>44</v>
      </c>
      <c r="J8" s="41"/>
      <c r="K8" s="41"/>
      <c r="L8" s="41"/>
      <c r="M8" s="41" t="s">
        <v>48</v>
      </c>
      <c r="N8" s="41"/>
    </row>
    <row r="9" spans="1:15" s="18" customFormat="1">
      <c r="A9" s="23" t="str">
        <f t="shared" si="0"/>
        <v>mandag</v>
      </c>
      <c r="B9" s="68">
        <v>40336</v>
      </c>
      <c r="C9" s="38"/>
      <c r="D9" s="38"/>
      <c r="E9" s="38"/>
      <c r="F9" s="38"/>
      <c r="G9" s="38" t="s">
        <v>46</v>
      </c>
      <c r="H9" s="38"/>
      <c r="I9" s="38"/>
      <c r="J9" s="38"/>
      <c r="K9" s="38"/>
      <c r="L9" s="38" t="s">
        <v>44</v>
      </c>
      <c r="M9" s="38"/>
      <c r="N9" s="38"/>
      <c r="O9" s="40"/>
    </row>
    <row r="10" spans="1:15" s="18" customFormat="1">
      <c r="A10" s="23" t="str">
        <f t="shared" si="0"/>
        <v>tirsdag</v>
      </c>
      <c r="B10" s="68">
        <v>40337</v>
      </c>
      <c r="C10" s="38"/>
      <c r="D10" s="38" t="s">
        <v>46</v>
      </c>
      <c r="E10" s="38"/>
      <c r="F10" s="38"/>
      <c r="G10" s="38"/>
      <c r="H10" s="38"/>
      <c r="I10" s="38"/>
      <c r="J10" s="38" t="s">
        <v>44</v>
      </c>
      <c r="K10" s="38"/>
      <c r="L10" s="38"/>
      <c r="M10" s="38"/>
      <c r="N10" s="38"/>
      <c r="O10" s="40"/>
    </row>
    <row r="11" spans="1:15" s="18" customFormat="1">
      <c r="A11" s="23" t="str">
        <f t="shared" si="0"/>
        <v>onsdag</v>
      </c>
      <c r="B11" s="68">
        <v>40338</v>
      </c>
      <c r="C11" s="38" t="s">
        <v>40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46"/>
    </row>
    <row r="12" spans="1:15" s="18" customFormat="1">
      <c r="A12" s="23" t="str">
        <f t="shared" si="0"/>
        <v>torsdag</v>
      </c>
      <c r="B12" s="68">
        <v>40339</v>
      </c>
      <c r="C12" s="38" t="s">
        <v>46</v>
      </c>
      <c r="D12" s="38"/>
      <c r="E12" s="38"/>
      <c r="F12" s="38" t="s">
        <v>53</v>
      </c>
      <c r="G12" s="38"/>
      <c r="H12" s="38"/>
      <c r="I12" s="38"/>
      <c r="J12" s="38"/>
      <c r="K12" s="38"/>
      <c r="L12" s="38"/>
      <c r="M12" s="38"/>
      <c r="N12" s="38" t="s">
        <v>47</v>
      </c>
      <c r="O12" s="40"/>
    </row>
    <row r="13" spans="1:15" s="40" customFormat="1">
      <c r="A13" s="34" t="str">
        <f t="shared" si="0"/>
        <v>fredag</v>
      </c>
      <c r="B13" s="68">
        <v>40340</v>
      </c>
      <c r="C13" s="38"/>
      <c r="D13" s="38"/>
      <c r="E13" s="38" t="s">
        <v>44</v>
      </c>
      <c r="F13" s="38"/>
      <c r="G13" s="38"/>
      <c r="H13" s="38" t="s">
        <v>49</v>
      </c>
      <c r="I13" s="38"/>
      <c r="J13" s="38"/>
      <c r="K13" s="38"/>
      <c r="L13" s="38"/>
      <c r="M13" s="38" t="s">
        <v>48</v>
      </c>
      <c r="N13" s="38"/>
    </row>
    <row r="14" spans="1:15" s="18" customFormat="1">
      <c r="A14" s="23" t="str">
        <f t="shared" si="0"/>
        <v>lørdag</v>
      </c>
      <c r="B14" s="68">
        <v>40341</v>
      </c>
      <c r="C14" s="38"/>
      <c r="D14" s="38"/>
      <c r="E14" s="38"/>
      <c r="F14" s="38"/>
      <c r="G14" s="38"/>
      <c r="H14" s="38"/>
      <c r="I14" s="38"/>
      <c r="J14" s="38"/>
      <c r="K14" s="38" t="s">
        <v>42</v>
      </c>
      <c r="L14" s="38"/>
      <c r="M14" s="38"/>
      <c r="N14" s="38"/>
      <c r="O14" s="40"/>
    </row>
    <row r="15" spans="1:15" s="39" customFormat="1">
      <c r="A15" s="73" t="str">
        <f t="shared" si="0"/>
        <v>søndag</v>
      </c>
      <c r="B15" s="75">
        <v>40342</v>
      </c>
      <c r="C15" s="41"/>
      <c r="D15" s="41"/>
      <c r="E15" s="41"/>
      <c r="F15" s="41"/>
      <c r="G15" s="41"/>
      <c r="H15" s="41"/>
      <c r="I15" s="41" t="s">
        <v>44</v>
      </c>
      <c r="J15" s="41"/>
      <c r="K15" s="41"/>
      <c r="L15" s="41"/>
      <c r="M15" s="41"/>
      <c r="N15" s="41"/>
    </row>
    <row r="16" spans="1:15" s="18" customFormat="1">
      <c r="A16" s="23" t="str">
        <f t="shared" si="0"/>
        <v>mandag</v>
      </c>
      <c r="B16" s="68">
        <v>40343</v>
      </c>
      <c r="C16" s="38"/>
      <c r="D16" s="38"/>
      <c r="E16" s="38"/>
      <c r="F16" s="38" t="s">
        <v>44</v>
      </c>
      <c r="G16" s="38"/>
      <c r="H16" s="38"/>
      <c r="I16" s="38"/>
      <c r="J16" s="38"/>
      <c r="K16" s="38"/>
      <c r="L16" s="38" t="s">
        <v>46</v>
      </c>
      <c r="M16" s="38"/>
      <c r="N16" s="38"/>
      <c r="O16" s="40"/>
    </row>
    <row r="17" spans="1:15" s="18" customFormat="1">
      <c r="A17" s="23" t="str">
        <f t="shared" si="0"/>
        <v>tirsdag</v>
      </c>
      <c r="B17" s="68">
        <v>40344</v>
      </c>
      <c r="C17" s="38"/>
      <c r="D17" s="38"/>
      <c r="E17" s="38"/>
      <c r="F17" s="38"/>
      <c r="G17" s="38" t="s">
        <v>46</v>
      </c>
      <c r="H17" s="38"/>
      <c r="I17" s="38"/>
      <c r="J17" s="38" t="s">
        <v>44</v>
      </c>
      <c r="K17" s="38"/>
      <c r="L17" s="38"/>
      <c r="M17" s="38"/>
      <c r="N17" s="38"/>
      <c r="O17" s="40"/>
    </row>
    <row r="18" spans="1:15" s="18" customFormat="1">
      <c r="A18" s="23" t="str">
        <f t="shared" si="0"/>
        <v>onsdag</v>
      </c>
      <c r="B18" s="68">
        <v>40345</v>
      </c>
      <c r="C18" s="38" t="s">
        <v>40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40"/>
    </row>
    <row r="19" spans="1:15" s="18" customFormat="1">
      <c r="A19" s="23" t="str">
        <f t="shared" si="0"/>
        <v>torsdag</v>
      </c>
      <c r="B19" s="68">
        <v>40346</v>
      </c>
      <c r="C19" s="38" t="s">
        <v>46</v>
      </c>
      <c r="D19" s="38"/>
      <c r="E19" s="38"/>
      <c r="F19" s="38"/>
      <c r="G19" s="38"/>
      <c r="H19" s="38"/>
      <c r="I19" s="38"/>
      <c r="J19" s="38"/>
      <c r="K19" s="38" t="s">
        <v>53</v>
      </c>
      <c r="L19" s="38"/>
      <c r="M19" s="38"/>
      <c r="N19" s="38" t="s">
        <v>47</v>
      </c>
      <c r="O19" s="40"/>
    </row>
    <row r="20" spans="1:15" s="40" customFormat="1">
      <c r="A20" s="34" t="str">
        <f t="shared" si="0"/>
        <v>fredag</v>
      </c>
      <c r="B20" s="68">
        <v>40347</v>
      </c>
      <c r="C20" s="38"/>
      <c r="D20" s="38" t="s">
        <v>47</v>
      </c>
      <c r="E20" s="38"/>
      <c r="F20" s="38"/>
      <c r="G20" s="38"/>
      <c r="H20" s="38" t="s">
        <v>48</v>
      </c>
      <c r="I20" s="38"/>
      <c r="J20" s="38"/>
      <c r="K20" s="38"/>
      <c r="L20" s="38" t="s">
        <v>49</v>
      </c>
      <c r="M20" s="38"/>
      <c r="N20" s="38"/>
    </row>
    <row r="21" spans="1:15" s="18" customFormat="1">
      <c r="A21" s="23" t="str">
        <f t="shared" si="0"/>
        <v>lørdag</v>
      </c>
      <c r="B21" s="68">
        <v>40348</v>
      </c>
      <c r="C21" s="38"/>
      <c r="D21" s="38" t="s">
        <v>42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40"/>
    </row>
    <row r="22" spans="1:15" s="42" customFormat="1">
      <c r="A22" s="73" t="str">
        <f t="shared" si="0"/>
        <v>søndag</v>
      </c>
      <c r="B22" s="75">
        <v>40349</v>
      </c>
      <c r="C22" s="41"/>
      <c r="D22" s="41"/>
      <c r="E22" s="41"/>
      <c r="F22" s="41"/>
      <c r="G22" s="41"/>
      <c r="H22" s="41"/>
      <c r="I22" s="41" t="s">
        <v>44</v>
      </c>
      <c r="J22" s="41"/>
      <c r="K22" s="41"/>
      <c r="L22" s="41"/>
      <c r="M22" s="41" t="s">
        <v>48</v>
      </c>
      <c r="N22" s="41"/>
    </row>
    <row r="23" spans="1:15" s="18" customFormat="1">
      <c r="A23" s="23" t="str">
        <f t="shared" si="0"/>
        <v>mandag</v>
      </c>
      <c r="B23" s="68">
        <v>40350</v>
      </c>
      <c r="C23" s="38"/>
      <c r="D23" s="38"/>
      <c r="E23" s="38" t="s">
        <v>46</v>
      </c>
      <c r="F23" s="38" t="s">
        <v>44</v>
      </c>
      <c r="G23" s="38"/>
      <c r="H23" s="38"/>
      <c r="I23" s="38"/>
      <c r="J23" s="38"/>
      <c r="K23" s="38"/>
      <c r="L23" s="38"/>
      <c r="M23" s="38"/>
      <c r="N23" s="38"/>
      <c r="O23" s="40"/>
    </row>
    <row r="24" spans="1:15" s="18" customFormat="1">
      <c r="A24" s="23" t="str">
        <f t="shared" si="0"/>
        <v>tirsdag</v>
      </c>
      <c r="B24" s="68">
        <v>40351</v>
      </c>
      <c r="C24" s="38"/>
      <c r="D24" s="38" t="s">
        <v>46</v>
      </c>
      <c r="E24" s="38"/>
      <c r="F24" s="38"/>
      <c r="G24" s="38" t="s">
        <v>47</v>
      </c>
      <c r="H24" s="38"/>
      <c r="I24" s="38"/>
      <c r="J24" s="38" t="s">
        <v>48</v>
      </c>
      <c r="K24" s="38"/>
      <c r="L24" s="38"/>
      <c r="M24" s="38"/>
      <c r="N24" s="38"/>
      <c r="O24" s="40"/>
    </row>
    <row r="25" spans="1:15" s="18" customFormat="1">
      <c r="A25" s="23" t="str">
        <f t="shared" si="0"/>
        <v>onsdag</v>
      </c>
      <c r="B25" s="68">
        <v>40352</v>
      </c>
      <c r="C25" s="38" t="s">
        <v>40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40"/>
    </row>
    <row r="26" spans="1:15" s="18" customFormat="1">
      <c r="A26" s="23" t="str">
        <f t="shared" si="0"/>
        <v>torsdag</v>
      </c>
      <c r="B26" s="68">
        <v>40353</v>
      </c>
      <c r="C26" s="38" t="s">
        <v>46</v>
      </c>
      <c r="D26" s="38"/>
      <c r="E26" s="38"/>
      <c r="F26" s="38"/>
      <c r="G26" s="38"/>
      <c r="H26" s="38"/>
      <c r="I26" s="38"/>
      <c r="J26" s="38"/>
      <c r="K26" s="38" t="s">
        <v>53</v>
      </c>
      <c r="L26" s="38"/>
      <c r="M26" s="38"/>
      <c r="N26" s="38" t="s">
        <v>47</v>
      </c>
      <c r="O26" s="40"/>
    </row>
    <row r="27" spans="1:15" s="40" customFormat="1">
      <c r="A27" s="34" t="str">
        <f t="shared" si="0"/>
        <v>fredag</v>
      </c>
      <c r="B27" s="68">
        <v>40354</v>
      </c>
      <c r="C27" s="38"/>
      <c r="D27" s="38"/>
      <c r="E27" s="38" t="s">
        <v>48</v>
      </c>
      <c r="F27" s="38"/>
      <c r="G27" s="38"/>
      <c r="H27" s="38" t="s">
        <v>47</v>
      </c>
      <c r="I27" s="38"/>
      <c r="J27" s="38"/>
      <c r="K27" s="38"/>
      <c r="L27" s="38"/>
      <c r="M27" s="38"/>
      <c r="N27" s="38"/>
    </row>
    <row r="28" spans="1:15" s="18" customFormat="1">
      <c r="A28" s="23" t="str">
        <f t="shared" si="0"/>
        <v>lørdag</v>
      </c>
      <c r="B28" s="68">
        <v>40355</v>
      </c>
      <c r="C28" s="38"/>
      <c r="D28" s="38"/>
      <c r="E28" s="38"/>
      <c r="F28" s="38"/>
      <c r="G28" s="38"/>
      <c r="H28" s="38"/>
      <c r="I28" s="38"/>
      <c r="J28" s="38"/>
      <c r="K28" s="38"/>
      <c r="L28" s="38" t="s">
        <v>42</v>
      </c>
      <c r="M28" s="38"/>
      <c r="N28" s="38"/>
      <c r="O28" s="40"/>
    </row>
    <row r="29" spans="1:15" s="33" customFormat="1">
      <c r="A29" s="73" t="str">
        <f t="shared" si="0"/>
        <v>søndag</v>
      </c>
      <c r="B29" s="75">
        <v>40356</v>
      </c>
      <c r="C29" s="41"/>
      <c r="D29" s="41"/>
      <c r="E29" s="41"/>
      <c r="F29" s="41"/>
      <c r="G29" s="41"/>
      <c r="H29" s="41"/>
      <c r="I29" s="41" t="s">
        <v>48</v>
      </c>
      <c r="J29" s="41"/>
      <c r="K29" s="41"/>
      <c r="L29" s="41" t="s">
        <v>44</v>
      </c>
      <c r="M29" s="41"/>
      <c r="N29" s="41"/>
      <c r="O29" s="42"/>
    </row>
    <row r="30" spans="1:15" s="18" customFormat="1">
      <c r="A30" s="23" t="str">
        <f t="shared" si="0"/>
        <v>mandag</v>
      </c>
      <c r="B30" s="68">
        <v>40357</v>
      </c>
      <c r="C30" s="38"/>
      <c r="D30" s="38" t="s">
        <v>44</v>
      </c>
      <c r="E30" s="38"/>
      <c r="F30" s="38"/>
      <c r="G30" s="38"/>
      <c r="H30" s="38" t="s">
        <v>46</v>
      </c>
      <c r="I30" s="38"/>
      <c r="J30" s="38"/>
      <c r="K30" s="38"/>
      <c r="L30" s="38"/>
      <c r="M30" s="38"/>
      <c r="N30" s="38"/>
      <c r="O30" s="40"/>
    </row>
    <row r="31" spans="1:15" s="40" customFormat="1">
      <c r="A31" s="23" t="str">
        <f t="shared" si="0"/>
        <v>tirsdag</v>
      </c>
      <c r="B31" s="68">
        <v>40358</v>
      </c>
      <c r="C31" s="38"/>
      <c r="D31" s="38" t="s">
        <v>46</v>
      </c>
      <c r="E31" s="38"/>
      <c r="F31" s="38"/>
      <c r="G31" s="38" t="s">
        <v>44</v>
      </c>
      <c r="H31" s="38"/>
      <c r="I31" s="38"/>
      <c r="J31" s="38"/>
      <c r="K31" s="38"/>
      <c r="L31" s="38"/>
      <c r="M31" s="38"/>
      <c r="N31" s="38"/>
    </row>
    <row r="32" spans="1:15" s="18" customFormat="1">
      <c r="A32" s="23" t="str">
        <f t="shared" si="0"/>
        <v>onsdag</v>
      </c>
      <c r="B32" s="68">
        <v>40359</v>
      </c>
      <c r="C32" s="38" t="s">
        <v>40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40"/>
    </row>
    <row r="33" spans="1:18" s="8" customFormat="1" ht="18" customHeight="1">
      <c r="A33" s="30"/>
      <c r="B33" s="6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7</v>
      </c>
      <c r="E34" s="29">
        <f>COUNTA($E$3:$E$33)</f>
        <v>4</v>
      </c>
      <c r="F34" s="29">
        <f>COUNTA($F$3:$F$33)</f>
        <v>4</v>
      </c>
      <c r="G34" s="29">
        <f>COUNTA($G$3:$G$33)</f>
        <v>5</v>
      </c>
      <c r="H34" s="29">
        <f>COUNTA($H$3:$H$33)</f>
        <v>5</v>
      </c>
      <c r="I34" s="29">
        <f>COUNTA($I$3:$I$33)</f>
        <v>4</v>
      </c>
      <c r="J34" s="29">
        <f>COUNTA($J$3:$J$33)</f>
        <v>4</v>
      </c>
      <c r="K34" s="29">
        <f>COUNTA($K$3:$K$33)</f>
        <v>4</v>
      </c>
      <c r="L34" s="29">
        <f>COUNTA($L$3:$L$33)</f>
        <v>5</v>
      </c>
      <c r="M34" s="29">
        <f>COUNTA($M$3:$M$33)</f>
        <v>3</v>
      </c>
      <c r="N34" s="29">
        <f>COUNTA($N$3:$N$33)</f>
        <v>4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4</v>
      </c>
      <c r="D35" s="62">
        <f>COUNTIF($D$3:$D$33,"L")</f>
        <v>4</v>
      </c>
      <c r="E35" s="62">
        <f>COUNTIF($E$3:$E$33,"L")</f>
        <v>1</v>
      </c>
      <c r="F35" s="62">
        <f>COUNTIF($F$3:$F$33,"L")</f>
        <v>0</v>
      </c>
      <c r="G35" s="62">
        <f>COUNTIF($G$3:$G$33,"L")</f>
        <v>2</v>
      </c>
      <c r="H35" s="62">
        <f>COUNTIF($H$3:$H$33,"L")</f>
        <v>1</v>
      </c>
      <c r="I35" s="62">
        <f>COUNTIF($I$3:$I$33,"L")</f>
        <v>0</v>
      </c>
      <c r="J35" s="62">
        <f>COUNTIF($J$3:$J$33,"L")</f>
        <v>0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1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1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1</v>
      </c>
      <c r="E37" s="62">
        <f>COUNTIF($E$3:$E$33,"DD2")</f>
        <v>1</v>
      </c>
      <c r="F37" s="62">
        <f>COUNTIF($F$3:$F$33,"DD2")</f>
        <v>2</v>
      </c>
      <c r="G37" s="62">
        <f>COUNTIF($G$3:$G$33,"DD2")</f>
        <v>1</v>
      </c>
      <c r="H37" s="62">
        <f>COUNTIF($H$3:$H$33,"DD2")</f>
        <v>0</v>
      </c>
      <c r="I37" s="62">
        <f>COUNTIF($I$3:$I$33,"DD2")</f>
        <v>3</v>
      </c>
      <c r="J37" s="62">
        <f>COUNTIF($J$3:$J$33,"DD2")</f>
        <v>2</v>
      </c>
      <c r="K37" s="62">
        <f>COUNTIF($K$3:$K$33,"DD2")</f>
        <v>0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1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3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1</v>
      </c>
      <c r="E39" s="62">
        <f>COUNTIF($E$3:$E$33,"DD")</f>
        <v>1</v>
      </c>
      <c r="F39" s="62">
        <f>COUNTIF($F$3:$F$33,"DD")</f>
        <v>0</v>
      </c>
      <c r="G39" s="62">
        <f>COUNTIF($G$3:$G$33,"DD")</f>
        <v>1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4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2</v>
      </c>
      <c r="I40" s="62">
        <f>COUNTIF($I$3:$I$33,"X")</f>
        <v>1</v>
      </c>
      <c r="J40" s="62">
        <f>COUNTIF($J$3:$J$33,"X")</f>
        <v>1</v>
      </c>
      <c r="K40" s="62">
        <f>COUNTIF($K$3:$K$33,"X")</f>
        <v>0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5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1</v>
      </c>
      <c r="E42" s="62">
        <f>COUNTIF($E$3:$E$33,"V75")</f>
        <v>0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0</v>
      </c>
      <c r="J42" s="62">
        <f>COUNTIF($J$3:$J$33,"V75")</f>
        <v>0</v>
      </c>
      <c r="K42" s="62">
        <f>COUNTIF($K$3:$K$33,"V75")</f>
        <v>1</v>
      </c>
      <c r="L42" s="62">
        <f>COUNTIF($L$3:$L$33,"V75")</f>
        <v>1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COUNTA(C8,C15,C22,C29)</f>
        <v>0</v>
      </c>
      <c r="D44" s="24">
        <f t="shared" ref="D44:N44" si="1">COUNTA(D8,D15,D22,D29)</f>
        <v>0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4</v>
      </c>
      <c r="J44" s="24">
        <f t="shared" si="1"/>
        <v>0</v>
      </c>
      <c r="K44" s="24">
        <f t="shared" si="1"/>
        <v>0</v>
      </c>
      <c r="L44" s="24">
        <f t="shared" si="1"/>
        <v>1</v>
      </c>
      <c r="M44" s="24">
        <f t="shared" si="1"/>
        <v>2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 activeCell="O26" sqref="O26"/>
    </sheetView>
  </sheetViews>
  <sheetFormatPr baseColWidth="10" defaultColWidth="9.140625" defaultRowHeight="12.75"/>
  <cols>
    <col min="1" max="1" width="8.7109375" style="8" customWidth="1"/>
    <col min="2" max="2" width="7.7109375" style="66" customWidth="1"/>
    <col min="3" max="4" width="7.7109375" style="17" customWidth="1"/>
    <col min="5" max="5" width="8.7109375" style="17" customWidth="1"/>
    <col min="6" max="14" width="7.7109375" style="17" customWidth="1"/>
    <col min="15" max="15" width="11.42578125" customWidth="1"/>
  </cols>
  <sheetData>
    <row r="1" spans="1:17">
      <c r="A1" s="8" t="s">
        <v>12</v>
      </c>
    </row>
    <row r="2" spans="1:17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24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5</v>
      </c>
    </row>
    <row r="3" spans="1:17" s="18" customFormat="1">
      <c r="A3" s="23" t="str">
        <f t="shared" ref="A3:A33" si="0">TEXT(B3,"dddd")</f>
        <v>torsdag</v>
      </c>
      <c r="B3" s="68">
        <v>40360</v>
      </c>
      <c r="C3" s="38" t="s">
        <v>46</v>
      </c>
      <c r="D3" s="38"/>
      <c r="E3" s="38" t="s">
        <v>53</v>
      </c>
      <c r="F3" s="38"/>
      <c r="G3" s="38"/>
      <c r="H3" s="38"/>
      <c r="I3" s="38"/>
      <c r="J3" s="38"/>
      <c r="K3" s="38"/>
      <c r="L3" s="80"/>
      <c r="M3" s="38"/>
      <c r="N3" s="38" t="s">
        <v>47</v>
      </c>
      <c r="O3" s="40"/>
    </row>
    <row r="4" spans="1:17" s="40" customFormat="1">
      <c r="A4" s="34" t="str">
        <f t="shared" si="0"/>
        <v>fredag</v>
      </c>
      <c r="B4" s="68">
        <v>40361</v>
      </c>
      <c r="C4" s="38"/>
      <c r="D4" s="38"/>
      <c r="E4" s="38"/>
      <c r="F4" s="38"/>
      <c r="G4" s="38"/>
      <c r="H4" s="38" t="s">
        <v>44</v>
      </c>
      <c r="I4" s="38"/>
      <c r="J4" s="38" t="s">
        <v>49</v>
      </c>
      <c r="K4" s="38"/>
      <c r="L4" s="38"/>
      <c r="M4" s="38"/>
      <c r="N4" s="38"/>
    </row>
    <row r="5" spans="1:17" s="18" customFormat="1">
      <c r="A5" s="23" t="str">
        <f t="shared" si="0"/>
        <v>lørdag</v>
      </c>
      <c r="B5" s="68">
        <v>40362</v>
      </c>
      <c r="C5" s="38"/>
      <c r="D5" s="38"/>
      <c r="E5" s="38"/>
      <c r="F5" s="38"/>
      <c r="G5" s="38"/>
      <c r="H5" s="38"/>
      <c r="I5" s="38"/>
      <c r="J5" s="38" t="s">
        <v>42</v>
      </c>
      <c r="K5" s="38"/>
      <c r="L5" s="38"/>
      <c r="M5" s="38"/>
      <c r="N5" s="38"/>
      <c r="O5" s="40"/>
    </row>
    <row r="6" spans="1:17" s="42" customFormat="1">
      <c r="A6" s="73" t="str">
        <f t="shared" si="0"/>
        <v>søndag</v>
      </c>
      <c r="B6" s="75">
        <v>40363</v>
      </c>
      <c r="C6" s="41"/>
      <c r="D6" s="41"/>
      <c r="E6" s="41"/>
      <c r="F6" s="41"/>
      <c r="G6" s="41"/>
      <c r="H6" s="41"/>
      <c r="I6" s="41"/>
      <c r="J6" s="41" t="s">
        <v>45</v>
      </c>
      <c r="K6" s="41"/>
      <c r="L6" s="41"/>
      <c r="M6" s="41" t="s">
        <v>48</v>
      </c>
      <c r="N6" s="41"/>
    </row>
    <row r="7" spans="1:17" s="18" customFormat="1">
      <c r="A7" s="23" t="str">
        <f t="shared" si="0"/>
        <v>mandag</v>
      </c>
      <c r="B7" s="68">
        <v>40364</v>
      </c>
      <c r="C7" s="38"/>
      <c r="D7" s="38"/>
      <c r="E7" s="35"/>
      <c r="F7" s="38"/>
      <c r="G7" s="38"/>
      <c r="H7" s="38"/>
      <c r="I7" s="38"/>
      <c r="J7" s="17"/>
      <c r="K7" s="17" t="s">
        <v>46</v>
      </c>
      <c r="L7" s="38" t="s">
        <v>44</v>
      </c>
      <c r="M7" s="38"/>
      <c r="N7" s="38"/>
      <c r="O7" s="40"/>
    </row>
    <row r="8" spans="1:17" s="18" customFormat="1">
      <c r="A8" s="23" t="str">
        <f t="shared" si="0"/>
        <v>tirsdag</v>
      </c>
      <c r="B8" s="68">
        <v>40365</v>
      </c>
      <c r="C8" s="38"/>
      <c r="D8" s="38" t="s">
        <v>46</v>
      </c>
      <c r="E8" s="38" t="s">
        <v>44</v>
      </c>
      <c r="F8" s="38"/>
      <c r="G8" s="38"/>
      <c r="H8" s="38"/>
      <c r="I8" s="38"/>
      <c r="J8" s="38"/>
      <c r="K8" s="38"/>
      <c r="L8" s="38"/>
      <c r="M8" s="38"/>
      <c r="N8" s="38"/>
      <c r="O8" s="40"/>
    </row>
    <row r="9" spans="1:17" s="18" customFormat="1">
      <c r="A9" s="23" t="str">
        <f t="shared" si="0"/>
        <v>onsdag</v>
      </c>
      <c r="B9" s="68">
        <v>40366</v>
      </c>
      <c r="C9" s="38" t="s">
        <v>40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40"/>
    </row>
    <row r="10" spans="1:17" s="18" customFormat="1">
      <c r="A10" s="23" t="str">
        <f t="shared" si="0"/>
        <v>torsdag</v>
      </c>
      <c r="B10" s="68">
        <v>40367</v>
      </c>
      <c r="C10" s="38" t="s">
        <v>46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 t="s">
        <v>44</v>
      </c>
      <c r="Q10" s="40"/>
    </row>
    <row r="11" spans="1:17" s="40" customFormat="1">
      <c r="A11" s="34" t="str">
        <f t="shared" si="0"/>
        <v>fredag</v>
      </c>
      <c r="B11" s="68">
        <v>40368</v>
      </c>
      <c r="C11" s="38"/>
      <c r="D11" s="38"/>
      <c r="E11" s="38" t="s">
        <v>44</v>
      </c>
      <c r="F11" s="38"/>
      <c r="G11" s="38"/>
      <c r="H11" s="38"/>
      <c r="I11" s="38"/>
      <c r="J11" s="38"/>
      <c r="K11" s="38" t="s">
        <v>49</v>
      </c>
      <c r="L11" s="38"/>
      <c r="M11" s="38" t="s">
        <v>48</v>
      </c>
      <c r="N11" s="38"/>
    </row>
    <row r="12" spans="1:17" s="18" customFormat="1">
      <c r="A12" s="23" t="str">
        <f t="shared" si="0"/>
        <v>lørdag</v>
      </c>
      <c r="B12" s="68">
        <v>40369</v>
      </c>
      <c r="C12" s="38"/>
      <c r="D12" s="38"/>
      <c r="E12" s="38"/>
      <c r="F12" s="38"/>
      <c r="G12" s="38" t="s">
        <v>42</v>
      </c>
      <c r="H12" s="38"/>
      <c r="I12" s="38"/>
      <c r="J12" s="38"/>
      <c r="K12" s="38"/>
      <c r="L12" s="38"/>
      <c r="M12" s="38"/>
      <c r="N12" s="38"/>
      <c r="O12" s="40"/>
    </row>
    <row r="13" spans="1:17" s="42" customFormat="1">
      <c r="A13" s="73" t="str">
        <f t="shared" si="0"/>
        <v>søndag</v>
      </c>
      <c r="B13" s="75">
        <v>40370</v>
      </c>
      <c r="C13" s="41"/>
      <c r="D13" s="41"/>
      <c r="E13" s="41"/>
      <c r="F13" s="41"/>
      <c r="G13" s="41"/>
      <c r="H13" s="41"/>
      <c r="I13" s="41" t="s">
        <v>44</v>
      </c>
      <c r="J13" s="41" t="s">
        <v>48</v>
      </c>
      <c r="K13" s="41"/>
      <c r="L13" s="41"/>
      <c r="M13" s="41"/>
      <c r="N13" s="41"/>
      <c r="O13" s="42" t="s">
        <v>59</v>
      </c>
    </row>
    <row r="14" spans="1:17" s="18" customFormat="1">
      <c r="A14" s="23" t="str">
        <f t="shared" si="0"/>
        <v>mandag</v>
      </c>
      <c r="B14" s="68">
        <v>40371</v>
      </c>
      <c r="C14" s="38"/>
      <c r="D14" s="38"/>
      <c r="E14" s="38"/>
      <c r="F14" s="38"/>
      <c r="G14" s="38"/>
      <c r="H14" s="38"/>
      <c r="I14" s="35"/>
      <c r="J14" s="40"/>
      <c r="K14" s="40"/>
      <c r="L14" s="38" t="s">
        <v>44</v>
      </c>
      <c r="M14" s="38" t="s">
        <v>46</v>
      </c>
      <c r="N14" s="38"/>
      <c r="O14" s="40"/>
    </row>
    <row r="15" spans="1:17" s="18" customFormat="1">
      <c r="A15" s="23" t="str">
        <f t="shared" si="0"/>
        <v>tirsdag</v>
      </c>
      <c r="B15" s="68">
        <v>40372</v>
      </c>
      <c r="C15" s="38"/>
      <c r="D15" s="38" t="s">
        <v>46</v>
      </c>
      <c r="E15" s="38"/>
      <c r="F15" s="38"/>
      <c r="G15" s="38" t="s">
        <v>44</v>
      </c>
      <c r="H15" s="38"/>
      <c r="I15" s="38"/>
      <c r="J15" s="38"/>
      <c r="K15" s="38"/>
      <c r="L15" s="38"/>
      <c r="M15" s="38"/>
      <c r="N15" s="38"/>
      <c r="O15" s="40"/>
    </row>
    <row r="16" spans="1:17" s="18" customFormat="1">
      <c r="A16" s="23" t="str">
        <f t="shared" si="0"/>
        <v>onsdag</v>
      </c>
      <c r="B16" s="68">
        <v>40373</v>
      </c>
      <c r="C16" s="38"/>
      <c r="D16" s="38"/>
      <c r="E16" s="38" t="s">
        <v>45</v>
      </c>
      <c r="F16" s="38"/>
      <c r="G16" s="38"/>
      <c r="H16" s="38"/>
      <c r="I16" s="38"/>
      <c r="J16" s="38"/>
      <c r="K16" s="38"/>
      <c r="L16" s="38"/>
      <c r="M16" s="38"/>
      <c r="N16" s="38"/>
      <c r="O16" s="40"/>
    </row>
    <row r="17" spans="1:15" s="18" customFormat="1">
      <c r="A17" s="23" t="str">
        <f t="shared" si="0"/>
        <v>torsdag</v>
      </c>
      <c r="B17" s="68">
        <v>40374</v>
      </c>
      <c r="C17" s="38"/>
      <c r="D17" s="38"/>
      <c r="E17" s="38" t="s">
        <v>46</v>
      </c>
      <c r="F17" s="38"/>
      <c r="G17" s="38"/>
      <c r="H17" s="38"/>
      <c r="I17" s="38"/>
      <c r="J17" s="38"/>
      <c r="K17" s="38" t="s">
        <v>44</v>
      </c>
      <c r="L17" s="38"/>
      <c r="M17" s="38"/>
      <c r="N17" s="38" t="s">
        <v>46</v>
      </c>
      <c r="O17" s="40"/>
    </row>
    <row r="18" spans="1:15" s="40" customFormat="1">
      <c r="A18" s="34" t="str">
        <f t="shared" si="0"/>
        <v>fredag</v>
      </c>
      <c r="B18" s="68">
        <v>40375</v>
      </c>
      <c r="C18" s="38"/>
      <c r="D18" s="38"/>
      <c r="E18" s="38" t="s">
        <v>44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1:15" s="18" customFormat="1">
      <c r="A19" s="23" t="str">
        <f t="shared" si="0"/>
        <v>lørdag</v>
      </c>
      <c r="B19" s="68">
        <v>40376</v>
      </c>
      <c r="C19" s="38"/>
      <c r="D19" s="38"/>
      <c r="E19" s="38" t="s">
        <v>42</v>
      </c>
      <c r="F19" s="38"/>
      <c r="G19" s="38"/>
      <c r="H19" s="38"/>
      <c r="I19" s="38"/>
      <c r="J19" s="38"/>
      <c r="K19" s="38"/>
      <c r="L19" s="38"/>
      <c r="M19" s="38"/>
      <c r="N19" s="38"/>
      <c r="O19" s="40"/>
    </row>
    <row r="20" spans="1:15" s="42" customFormat="1" ht="13.5" customHeight="1">
      <c r="A20" s="73" t="str">
        <f t="shared" si="0"/>
        <v>søndag</v>
      </c>
      <c r="B20" s="75">
        <v>40377</v>
      </c>
      <c r="C20" s="41"/>
      <c r="D20" s="41"/>
      <c r="E20" s="41" t="s">
        <v>45</v>
      </c>
      <c r="F20" s="41"/>
      <c r="G20" s="41"/>
      <c r="H20" s="41"/>
      <c r="I20" s="41"/>
      <c r="J20" s="41"/>
      <c r="K20" s="41"/>
      <c r="L20" s="41"/>
      <c r="M20" s="41"/>
      <c r="N20" s="41"/>
    </row>
    <row r="21" spans="1:15" s="18" customFormat="1" ht="12" customHeight="1">
      <c r="A21" s="23" t="str">
        <f t="shared" si="0"/>
        <v>mandag</v>
      </c>
      <c r="B21" s="68">
        <v>40378</v>
      </c>
      <c r="C21" s="38" t="s">
        <v>44</v>
      </c>
      <c r="D21" s="38"/>
      <c r="E21" s="38"/>
      <c r="F21" s="38"/>
      <c r="G21" s="38"/>
      <c r="H21" s="38"/>
      <c r="I21" s="38"/>
      <c r="J21" s="38"/>
      <c r="K21" s="35"/>
      <c r="L21" s="38"/>
      <c r="M21" s="38" t="s">
        <v>46</v>
      </c>
      <c r="N21" s="38"/>
      <c r="O21" s="40"/>
    </row>
    <row r="22" spans="1:15" s="18" customFormat="1">
      <c r="A22" s="23" t="str">
        <f t="shared" si="0"/>
        <v>tirsdag</v>
      </c>
      <c r="B22" s="68">
        <v>40379</v>
      </c>
      <c r="C22" s="38"/>
      <c r="D22" s="38"/>
      <c r="E22" s="38"/>
      <c r="F22" s="38"/>
      <c r="G22" s="38" t="s">
        <v>44</v>
      </c>
      <c r="H22" s="38"/>
      <c r="I22" s="38"/>
      <c r="J22" s="38"/>
      <c r="K22" s="38" t="s">
        <v>46</v>
      </c>
      <c r="L22" s="38"/>
      <c r="M22" s="38"/>
      <c r="N22" s="38"/>
      <c r="O22" s="40"/>
    </row>
    <row r="23" spans="1:15" s="18" customFormat="1">
      <c r="A23" s="23" t="str">
        <f t="shared" si="0"/>
        <v>onsdag</v>
      </c>
      <c r="B23" s="68">
        <v>40380</v>
      </c>
      <c r="C23" s="38" t="s">
        <v>40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40"/>
    </row>
    <row r="24" spans="1:15" s="18" customFormat="1">
      <c r="A24" s="23" t="str">
        <f t="shared" si="0"/>
        <v>torsdag</v>
      </c>
      <c r="B24" s="68">
        <v>40381</v>
      </c>
      <c r="C24" s="38" t="s">
        <v>46</v>
      </c>
      <c r="D24" s="38"/>
      <c r="E24" s="38"/>
      <c r="F24" s="38"/>
      <c r="G24" s="38"/>
      <c r="H24" s="38" t="s">
        <v>53</v>
      </c>
      <c r="I24" s="38"/>
      <c r="J24" s="38"/>
      <c r="K24" s="38"/>
      <c r="L24" s="38"/>
      <c r="M24" s="38"/>
      <c r="N24" s="38" t="s">
        <v>47</v>
      </c>
      <c r="O24" s="40"/>
    </row>
    <row r="25" spans="1:15" s="40" customFormat="1">
      <c r="A25" s="34" t="str">
        <f t="shared" si="0"/>
        <v>fredag</v>
      </c>
      <c r="B25" s="68">
        <v>40382</v>
      </c>
      <c r="C25" s="38"/>
      <c r="D25" s="38"/>
      <c r="E25" s="38"/>
      <c r="F25" s="38"/>
      <c r="G25" s="38"/>
      <c r="H25" s="38"/>
      <c r="I25" s="38" t="s">
        <v>44</v>
      </c>
      <c r="J25" s="38"/>
      <c r="K25" s="38" t="s">
        <v>49</v>
      </c>
      <c r="L25" s="38" t="s">
        <v>48</v>
      </c>
      <c r="M25" s="38"/>
      <c r="N25" s="38"/>
      <c r="O25" s="40" t="s">
        <v>60</v>
      </c>
    </row>
    <row r="26" spans="1:15" s="18" customFormat="1">
      <c r="A26" s="23" t="str">
        <f t="shared" si="0"/>
        <v>lørdag</v>
      </c>
      <c r="B26" s="68">
        <v>40383</v>
      </c>
      <c r="C26" s="38"/>
      <c r="D26" s="38"/>
      <c r="E26" s="38"/>
      <c r="F26" s="38"/>
      <c r="G26" s="38"/>
      <c r="H26" s="38"/>
      <c r="I26" s="38" t="s">
        <v>42</v>
      </c>
      <c r="J26" s="38"/>
      <c r="K26" s="38"/>
      <c r="L26" s="38"/>
      <c r="M26" s="38"/>
      <c r="N26" s="38"/>
      <c r="O26" s="40"/>
    </row>
    <row r="27" spans="1:15" s="42" customFormat="1">
      <c r="A27" s="73" t="str">
        <f t="shared" si="0"/>
        <v>søndag</v>
      </c>
      <c r="B27" s="75">
        <v>40384</v>
      </c>
      <c r="C27" s="41"/>
      <c r="D27" s="41"/>
      <c r="E27" s="41"/>
      <c r="F27" s="41"/>
      <c r="G27" s="41"/>
      <c r="H27" s="41" t="s">
        <v>44</v>
      </c>
      <c r="I27" s="41" t="s">
        <v>48</v>
      </c>
      <c r="J27" s="41"/>
      <c r="K27" s="41"/>
      <c r="L27" s="41"/>
      <c r="M27" s="41"/>
      <c r="N27" s="41"/>
    </row>
    <row r="28" spans="1:15" s="18" customFormat="1">
      <c r="A28" s="23" t="str">
        <f t="shared" si="0"/>
        <v>mandag</v>
      </c>
      <c r="B28" s="68">
        <v>40385</v>
      </c>
      <c r="C28" s="38"/>
      <c r="D28" s="38"/>
      <c r="E28" s="38"/>
      <c r="F28" s="38" t="s">
        <v>44</v>
      </c>
      <c r="G28" s="38"/>
      <c r="H28" s="38"/>
      <c r="I28" s="38"/>
      <c r="J28" s="38" t="s">
        <v>46</v>
      </c>
      <c r="K28" s="38"/>
      <c r="L28" s="38"/>
      <c r="M28" s="38"/>
      <c r="N28" s="38"/>
      <c r="O28" s="40"/>
    </row>
    <row r="29" spans="1:15" s="18" customFormat="1">
      <c r="A29" s="23" t="str">
        <f t="shared" si="0"/>
        <v>tirsdag</v>
      </c>
      <c r="B29" s="68">
        <v>40386</v>
      </c>
      <c r="C29" s="38" t="s">
        <v>46</v>
      </c>
      <c r="D29" s="38"/>
      <c r="E29" s="38"/>
      <c r="F29" s="38"/>
      <c r="G29" s="38" t="s">
        <v>44</v>
      </c>
      <c r="H29" s="38"/>
      <c r="I29" s="38"/>
      <c r="J29" s="38"/>
      <c r="K29" s="38"/>
      <c r="L29" s="38"/>
      <c r="M29" s="38"/>
      <c r="N29" s="38"/>
      <c r="O29" s="40"/>
    </row>
    <row r="30" spans="1:15" s="18" customFormat="1">
      <c r="A30" s="23" t="str">
        <f t="shared" si="0"/>
        <v>onsdag</v>
      </c>
      <c r="B30" s="68">
        <v>40387</v>
      </c>
      <c r="C30" s="38" t="s">
        <v>40</v>
      </c>
      <c r="D30" s="38"/>
      <c r="E30" s="38"/>
      <c r="F30" s="38"/>
      <c r="G30" s="40"/>
      <c r="H30" s="38"/>
      <c r="I30" s="38"/>
      <c r="J30" s="38"/>
      <c r="K30" s="38"/>
      <c r="L30" s="38"/>
      <c r="M30" s="38"/>
      <c r="N30" s="38"/>
      <c r="O30" s="40"/>
    </row>
    <row r="31" spans="1:15" s="18" customFormat="1">
      <c r="A31" s="23" t="str">
        <f t="shared" si="0"/>
        <v>torsdag</v>
      </c>
      <c r="B31" s="68">
        <v>40388</v>
      </c>
      <c r="C31" s="38" t="s">
        <v>46</v>
      </c>
      <c r="D31" s="38"/>
      <c r="E31" s="38"/>
      <c r="F31" s="38"/>
      <c r="G31" s="38"/>
      <c r="H31" s="38"/>
      <c r="I31" s="38"/>
      <c r="J31" s="38"/>
      <c r="K31" s="38" t="s">
        <v>53</v>
      </c>
      <c r="L31" s="38"/>
      <c r="M31" s="38"/>
      <c r="N31" s="38" t="s">
        <v>47</v>
      </c>
      <c r="O31" s="40"/>
    </row>
    <row r="32" spans="1:15" s="18" customFormat="1">
      <c r="A32" s="23" t="str">
        <f t="shared" si="0"/>
        <v>fredag</v>
      </c>
      <c r="B32" s="68">
        <v>40389</v>
      </c>
      <c r="C32" s="38"/>
      <c r="D32" s="38"/>
      <c r="E32" s="38"/>
      <c r="F32" s="38"/>
      <c r="G32" s="40"/>
      <c r="H32" s="38" t="s">
        <v>44</v>
      </c>
      <c r="I32" s="38"/>
      <c r="J32" s="38"/>
      <c r="K32" s="38"/>
      <c r="L32" s="38"/>
      <c r="M32" s="38"/>
      <c r="N32" s="38"/>
      <c r="O32" s="18" t="s">
        <v>34</v>
      </c>
    </row>
    <row r="33" spans="1:18" s="18" customFormat="1">
      <c r="A33" s="23" t="str">
        <f t="shared" si="0"/>
        <v>lørdag</v>
      </c>
      <c r="B33" s="68">
        <v>40390</v>
      </c>
      <c r="C33" s="38"/>
      <c r="D33" s="38"/>
      <c r="E33" s="38"/>
      <c r="F33" s="38"/>
      <c r="G33" s="38"/>
      <c r="H33" s="38" t="s">
        <v>42</v>
      </c>
      <c r="I33" s="38"/>
      <c r="J33" s="38"/>
      <c r="K33" s="38"/>
      <c r="L33" s="38"/>
      <c r="M33" s="38"/>
      <c r="N33" s="38"/>
      <c r="O33" s="40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2</v>
      </c>
      <c r="E34" s="29">
        <f>COUNTA($E$3:$E$33)</f>
        <v>8</v>
      </c>
      <c r="F34" s="29">
        <f>COUNTA($F$3:$F$33)</f>
        <v>1</v>
      </c>
      <c r="G34" s="29">
        <f>COUNTA($G$3:$G$33)</f>
        <v>4</v>
      </c>
      <c r="H34" s="29">
        <f>COUNTA($H$3:$H$33)</f>
        <v>5</v>
      </c>
      <c r="I34" s="29">
        <f>COUNTA($I$3:$I$33)</f>
        <v>4</v>
      </c>
      <c r="J34" s="29">
        <f>COUNTA($J$3:$J$33)</f>
        <v>5</v>
      </c>
      <c r="K34" s="29">
        <f>COUNTA($K$3:$K$33)</f>
        <v>6</v>
      </c>
      <c r="L34" s="29">
        <f>COUNTA($L$3:$L$33)</f>
        <v>3</v>
      </c>
      <c r="M34" s="29">
        <f>COUNTA($M$3:$M$33)</f>
        <v>4</v>
      </c>
      <c r="N34" s="29">
        <f>COUNTA($N$3:$N$33)</f>
        <v>5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2</v>
      </c>
      <c r="E35" s="62">
        <f>COUNTIF($E$3:$E$33,"L")</f>
        <v>1</v>
      </c>
      <c r="F35" s="62">
        <f>COUNTIF($F$3:$F$33,"L")</f>
        <v>0</v>
      </c>
      <c r="G35" s="62">
        <f>COUNTIF($G$3:$G$33,"L")</f>
        <v>0</v>
      </c>
      <c r="H35" s="62">
        <f>COUNTIF($H$3:$H$33,"L")</f>
        <v>0</v>
      </c>
      <c r="I35" s="62">
        <f>COUNTIF($I$3:$I$33,"L")</f>
        <v>0</v>
      </c>
      <c r="J35" s="62">
        <f>COUNTIF($J$3:$J$33,"L")</f>
        <v>1</v>
      </c>
      <c r="K35" s="62">
        <f>COUNTIF($K$3:$K$33,"L")</f>
        <v>2</v>
      </c>
      <c r="L35" s="62">
        <f>COUNTIF($L$3:$L$33,"L")</f>
        <v>0</v>
      </c>
      <c r="M35" s="62">
        <f>COUNTIF($M$3:$M$33,"L")</f>
        <v>2</v>
      </c>
      <c r="N35" s="62">
        <f>COUNTIF($N$3:$N$33,"L")</f>
        <v>1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0</v>
      </c>
      <c r="F36" s="62">
        <f>COUNTIF($F$3:$F$33,"E")</f>
        <v>0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1</v>
      </c>
      <c r="K36" s="62">
        <f>COUNTIF($K$3:$K$33,"E")</f>
        <v>2</v>
      </c>
      <c r="L36" s="62">
        <f>COUNTIF($L$3:$L$33,"E")</f>
        <v>0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1</v>
      </c>
      <c r="D37" s="62">
        <f>COUNTIF($D$3:$D$33,"DD2")</f>
        <v>0</v>
      </c>
      <c r="E37" s="62">
        <f>COUNTIF($E$3:$E$33,"DD2")</f>
        <v>3</v>
      </c>
      <c r="F37" s="62">
        <f>COUNTIF($F$3:$F$33,"DD2")</f>
        <v>1</v>
      </c>
      <c r="G37" s="62">
        <f>COUNTIF($G$3:$G$33,"DD2")</f>
        <v>3</v>
      </c>
      <c r="H37" s="62">
        <f>COUNTIF($H$3:$H$33,"DD2")</f>
        <v>3</v>
      </c>
      <c r="I37" s="62">
        <f>COUNTIF($I$3:$I$33,"DD2")</f>
        <v>2</v>
      </c>
      <c r="J37" s="62">
        <f>COUNTIF($J$3:$J$33,"DD2")</f>
        <v>0</v>
      </c>
      <c r="K37" s="62">
        <f>COUNTIF($K$3:$K$33,"DD2")</f>
        <v>1</v>
      </c>
      <c r="L37" s="62">
        <f>COUNTIF($L$3:$L$33,"DD2")</f>
        <v>2</v>
      </c>
      <c r="M37" s="62">
        <f>COUNTIF($M$3:$M$33,"DD2")</f>
        <v>0</v>
      </c>
      <c r="N37" s="62">
        <f>COUNTIF($N$3:$N$33,"DD2")</f>
        <v>1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1</v>
      </c>
      <c r="F38" s="62">
        <f>COUNTIF($F$3:$F$33,"X2")</f>
        <v>0</v>
      </c>
      <c r="G38" s="62">
        <f>COUNTIF($G$3:$G$33,"X2")</f>
        <v>0</v>
      </c>
      <c r="H38" s="62">
        <f>COUNTIF($H$3:$H$33,"X2")</f>
        <v>1</v>
      </c>
      <c r="I38" s="62">
        <f>COUNTIF($I$3:$I$33,"X2")</f>
        <v>0</v>
      </c>
      <c r="J38" s="62">
        <f>COUNTIF($J$3:$J$33,"X2")</f>
        <v>0</v>
      </c>
      <c r="K38" s="62">
        <f>COUNTIF($K$3:$K$33,"X2")</f>
        <v>1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0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0</v>
      </c>
      <c r="H40" s="62">
        <f>COUNTIF($H$3:$H$33,"X")</f>
        <v>0</v>
      </c>
      <c r="I40" s="62">
        <f>COUNTIF($I$3:$I$33,"X")</f>
        <v>1</v>
      </c>
      <c r="J40" s="62">
        <f>COUNTIF($J$3:$J$33,"X")</f>
        <v>1</v>
      </c>
      <c r="K40" s="62">
        <f>COUNTIF($K$3:$K$33,"X")</f>
        <v>0</v>
      </c>
      <c r="L40" s="62">
        <f>COUNTIF($L$3:$L$33,"X")</f>
        <v>1</v>
      </c>
      <c r="M40" s="62">
        <f>COUNTIF($M$3:$M$33,"X")</f>
        <v>2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3</v>
      </c>
      <c r="D41" s="62">
        <f>COUNTIF($D$3:$D$33,"V65")+COUNTIF($D$3:$D$33,"V65/V5")</f>
        <v>0</v>
      </c>
      <c r="E41" s="62">
        <f>COUNTIF($E$3:$E$33,"V65")+COUNTIF($E$3:$E$33,"V65/V5")</f>
        <v>2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1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0</v>
      </c>
      <c r="E42" s="62">
        <f>COUNTIF($E$3:$E$33,"V75")</f>
        <v>1</v>
      </c>
      <c r="F42" s="62">
        <f>COUNTIF($F$3:$F$33,"V75")</f>
        <v>0</v>
      </c>
      <c r="G42" s="62">
        <f>COUNTIF($G$3:$G$33,"V75")</f>
        <v>1</v>
      </c>
      <c r="H42" s="62">
        <f>COUNTIF($H$3:$H$33,"V75")</f>
        <v>1</v>
      </c>
      <c r="I42" s="62">
        <f>COUNTIF($I$3:$I$33,"V75")</f>
        <v>1</v>
      </c>
      <c r="J42" s="62">
        <f>COUNTIF($J$3:$J$33,"V75")</f>
        <v>1</v>
      </c>
      <c r="K42" s="62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COUNTA(C6,C13,C20,C27)</f>
        <v>0</v>
      </c>
      <c r="D44" s="24">
        <f t="shared" ref="D44:N44" si="1">COUNTA(D6,D13,D20,D27)</f>
        <v>0</v>
      </c>
      <c r="E44" s="24">
        <f t="shared" si="1"/>
        <v>1</v>
      </c>
      <c r="F44" s="24">
        <f t="shared" si="1"/>
        <v>0</v>
      </c>
      <c r="G44" s="24">
        <f t="shared" si="1"/>
        <v>0</v>
      </c>
      <c r="H44" s="24">
        <f t="shared" si="1"/>
        <v>1</v>
      </c>
      <c r="I44" s="24">
        <f t="shared" si="1"/>
        <v>2</v>
      </c>
      <c r="J44" s="24">
        <f t="shared" si="1"/>
        <v>2</v>
      </c>
      <c r="K44" s="24">
        <f t="shared" si="1"/>
        <v>0</v>
      </c>
      <c r="L44" s="24">
        <f t="shared" si="1"/>
        <v>0</v>
      </c>
      <c r="M44" s="24">
        <f t="shared" si="1"/>
        <v>1</v>
      </c>
      <c r="N44" s="24">
        <f t="shared" si="1"/>
        <v>0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 activeCell="O18" sqref="O18"/>
    </sheetView>
  </sheetViews>
  <sheetFormatPr baseColWidth="10" defaultColWidth="9.140625" defaultRowHeight="12.75"/>
  <cols>
    <col min="1" max="1" width="7.7109375" style="8" customWidth="1"/>
    <col min="2" max="2" width="10.85546875" style="66" customWidth="1"/>
    <col min="3" max="14" width="7.7109375" style="17" customWidth="1"/>
    <col min="15" max="15" width="7.7109375" style="18" customWidth="1"/>
  </cols>
  <sheetData>
    <row r="1" spans="1:15">
      <c r="A1" s="8" t="s">
        <v>13</v>
      </c>
    </row>
    <row r="2" spans="1:15" s="2" customFormat="1">
      <c r="A2" s="8"/>
      <c r="B2" s="67"/>
      <c r="C2" s="19" t="s">
        <v>1</v>
      </c>
      <c r="D2" s="19" t="s">
        <v>20</v>
      </c>
      <c r="E2" s="19" t="s">
        <v>21</v>
      </c>
      <c r="F2" s="20" t="s">
        <v>22</v>
      </c>
      <c r="G2" s="19" t="s">
        <v>23</v>
      </c>
      <c r="H2" s="19" t="s">
        <v>2</v>
      </c>
      <c r="I2" s="19" t="s">
        <v>29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5</v>
      </c>
      <c r="O2" s="21"/>
    </row>
    <row r="3" spans="1:15" s="42" customFormat="1">
      <c r="A3" s="73" t="str">
        <f t="shared" ref="A3:A33" si="0">TEXT(B3,"dddd")</f>
        <v>søndag</v>
      </c>
      <c r="B3" s="75">
        <v>40391</v>
      </c>
      <c r="C3" s="41"/>
      <c r="D3" s="41"/>
      <c r="E3" s="41"/>
      <c r="F3" s="41"/>
      <c r="G3" s="41"/>
      <c r="H3" s="41" t="s">
        <v>44</v>
      </c>
      <c r="I3" s="41"/>
      <c r="J3" s="41"/>
      <c r="K3" s="41"/>
      <c r="L3" s="41"/>
      <c r="M3" s="41" t="s">
        <v>48</v>
      </c>
      <c r="N3" s="41"/>
      <c r="O3" s="42" t="s">
        <v>61</v>
      </c>
    </row>
    <row r="4" spans="1:15" s="18" customFormat="1">
      <c r="A4" s="23" t="str">
        <f t="shared" si="0"/>
        <v>mandag</v>
      </c>
      <c r="B4" s="68">
        <v>40392</v>
      </c>
      <c r="C4" s="38"/>
      <c r="D4" s="38"/>
      <c r="E4" s="38"/>
      <c r="F4" s="38" t="s">
        <v>46</v>
      </c>
      <c r="G4" s="35"/>
      <c r="H4" s="38"/>
      <c r="I4" s="38"/>
      <c r="J4" s="38"/>
      <c r="K4" s="38"/>
      <c r="L4" s="38" t="s">
        <v>44</v>
      </c>
      <c r="M4" s="38"/>
      <c r="N4" s="38"/>
    </row>
    <row r="5" spans="1:15" s="18" customFormat="1">
      <c r="A5" s="23" t="str">
        <f t="shared" si="0"/>
        <v>tirsdag</v>
      </c>
      <c r="B5" s="68">
        <v>40393</v>
      </c>
      <c r="C5" s="38"/>
      <c r="D5" s="38"/>
      <c r="E5" s="38"/>
      <c r="F5" s="38"/>
      <c r="G5" s="38" t="s">
        <v>46</v>
      </c>
      <c r="H5" s="38"/>
      <c r="I5" s="38"/>
      <c r="J5" s="38" t="s">
        <v>44</v>
      </c>
      <c r="K5" s="38"/>
      <c r="L5" s="38"/>
      <c r="M5" s="38"/>
      <c r="N5" s="38"/>
    </row>
    <row r="6" spans="1:15" s="18" customFormat="1">
      <c r="A6" s="23" t="str">
        <f t="shared" si="0"/>
        <v>onsdag</v>
      </c>
      <c r="B6" s="68">
        <v>40394</v>
      </c>
      <c r="C6" s="38" t="s">
        <v>40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5" s="18" customFormat="1">
      <c r="A7" s="23" t="str">
        <f t="shared" si="0"/>
        <v>torsdag</v>
      </c>
      <c r="B7" s="68">
        <v>40395</v>
      </c>
      <c r="C7" s="38" t="s">
        <v>46</v>
      </c>
      <c r="D7" s="38"/>
      <c r="E7" s="38"/>
      <c r="F7" s="38"/>
      <c r="G7" s="38"/>
      <c r="H7" s="38"/>
      <c r="I7" s="38"/>
      <c r="J7" s="38"/>
      <c r="K7" s="38" t="s">
        <v>53</v>
      </c>
      <c r="L7" s="38"/>
      <c r="M7" s="38"/>
      <c r="N7" s="38" t="s">
        <v>47</v>
      </c>
    </row>
    <row r="8" spans="1:15" s="40" customFormat="1">
      <c r="A8" s="34" t="str">
        <f t="shared" si="0"/>
        <v>fredag</v>
      </c>
      <c r="B8" s="68">
        <v>40396</v>
      </c>
      <c r="C8" s="38"/>
      <c r="D8" s="38"/>
      <c r="E8" s="38"/>
      <c r="F8" s="38"/>
      <c r="G8" s="38" t="s">
        <v>44</v>
      </c>
      <c r="H8" s="38"/>
      <c r="I8" s="38"/>
      <c r="J8" s="38"/>
      <c r="K8" s="38"/>
      <c r="L8" s="38" t="s">
        <v>48</v>
      </c>
      <c r="M8" s="38"/>
      <c r="N8" s="38"/>
      <c r="O8" s="40" t="s">
        <v>62</v>
      </c>
    </row>
    <row r="9" spans="1:15" s="18" customFormat="1">
      <c r="A9" s="23" t="str">
        <f t="shared" si="0"/>
        <v>lørdag</v>
      </c>
      <c r="B9" s="68">
        <v>40397</v>
      </c>
      <c r="C9" s="38"/>
      <c r="D9" s="38"/>
      <c r="E9" s="38"/>
      <c r="F9" s="38" t="s">
        <v>42</v>
      </c>
      <c r="G9" s="38"/>
      <c r="H9" s="38"/>
      <c r="I9" s="38"/>
      <c r="J9" s="38"/>
      <c r="K9" s="38"/>
      <c r="L9" s="38"/>
      <c r="M9" s="38"/>
      <c r="N9" s="38"/>
    </row>
    <row r="10" spans="1:15" s="42" customFormat="1">
      <c r="A10" s="73" t="str">
        <f t="shared" si="0"/>
        <v>søndag</v>
      </c>
      <c r="B10" s="75">
        <v>40398</v>
      </c>
      <c r="C10" s="41"/>
      <c r="D10" s="41"/>
      <c r="E10" s="41"/>
      <c r="F10" s="41"/>
      <c r="G10" s="41"/>
      <c r="H10" s="41" t="s">
        <v>48</v>
      </c>
      <c r="I10" s="41" t="s">
        <v>44</v>
      </c>
      <c r="J10" s="41"/>
      <c r="K10" s="41"/>
      <c r="L10" s="41"/>
      <c r="M10" s="41"/>
      <c r="N10" s="41"/>
      <c r="O10" s="42" t="s">
        <v>63</v>
      </c>
    </row>
    <row r="11" spans="1:15" s="18" customFormat="1">
      <c r="A11" s="23" t="str">
        <f t="shared" si="0"/>
        <v>mandag</v>
      </c>
      <c r="B11" s="68">
        <v>40399</v>
      </c>
      <c r="C11" s="38"/>
      <c r="D11" s="38"/>
      <c r="E11" s="38"/>
      <c r="F11" s="38" t="s">
        <v>46</v>
      </c>
      <c r="G11" s="38"/>
      <c r="H11" s="38"/>
      <c r="I11" s="38"/>
      <c r="J11" s="38"/>
      <c r="K11" s="38"/>
      <c r="L11" s="38" t="s">
        <v>44</v>
      </c>
      <c r="M11" s="38"/>
      <c r="N11" s="38"/>
    </row>
    <row r="12" spans="1:15" s="18" customFormat="1">
      <c r="A12" s="23" t="str">
        <f t="shared" si="0"/>
        <v>tirsdag</v>
      </c>
      <c r="B12" s="68">
        <v>40400</v>
      </c>
      <c r="C12" s="38" t="s">
        <v>46</v>
      </c>
      <c r="D12" s="38"/>
      <c r="E12" s="38"/>
      <c r="F12" s="38"/>
      <c r="G12" s="38" t="s">
        <v>48</v>
      </c>
      <c r="H12" s="38"/>
      <c r="I12" s="38"/>
      <c r="J12" s="38" t="s">
        <v>44</v>
      </c>
      <c r="K12" s="38"/>
      <c r="L12" s="38"/>
      <c r="M12" s="38"/>
      <c r="N12" s="40"/>
      <c r="O12" s="18" t="s">
        <v>64</v>
      </c>
    </row>
    <row r="13" spans="1:15" s="18" customFormat="1">
      <c r="A13" s="23" t="str">
        <f t="shared" si="0"/>
        <v>onsdag</v>
      </c>
      <c r="B13" s="68">
        <v>40401</v>
      </c>
      <c r="C13" s="38" t="s">
        <v>40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5" s="18" customFormat="1">
      <c r="A14" s="23" t="str">
        <f t="shared" si="0"/>
        <v>torsdag</v>
      </c>
      <c r="B14" s="68">
        <v>40402</v>
      </c>
      <c r="C14" s="38" t="s">
        <v>46</v>
      </c>
      <c r="D14" s="38"/>
      <c r="E14" s="38"/>
      <c r="F14" s="38"/>
      <c r="G14" s="38"/>
      <c r="H14" s="38"/>
      <c r="I14" s="38"/>
      <c r="J14" s="38"/>
      <c r="K14" s="38" t="s">
        <v>53</v>
      </c>
      <c r="L14" s="38"/>
      <c r="M14" s="38"/>
      <c r="N14" s="38" t="s">
        <v>47</v>
      </c>
    </row>
    <row r="15" spans="1:15" s="40" customFormat="1">
      <c r="A15" s="34" t="str">
        <f t="shared" si="0"/>
        <v>fredag</v>
      </c>
      <c r="B15" s="68">
        <v>40403</v>
      </c>
      <c r="C15" s="38"/>
      <c r="D15" s="38"/>
      <c r="E15" s="38"/>
      <c r="F15" s="38"/>
      <c r="G15" s="38"/>
      <c r="H15" s="38" t="s">
        <v>44</v>
      </c>
      <c r="I15" s="38"/>
      <c r="J15" s="38"/>
      <c r="K15" s="38"/>
      <c r="L15" s="38" t="s">
        <v>49</v>
      </c>
      <c r="M15" s="38"/>
      <c r="N15" s="38"/>
    </row>
    <row r="16" spans="1:15" s="18" customFormat="1">
      <c r="A16" s="23" t="str">
        <f t="shared" si="0"/>
        <v>lørdag</v>
      </c>
      <c r="B16" s="68">
        <v>40404</v>
      </c>
      <c r="C16" s="38"/>
      <c r="D16" s="38" t="s">
        <v>42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5" s="42" customFormat="1">
      <c r="A17" s="73" t="str">
        <f t="shared" si="0"/>
        <v>søndag</v>
      </c>
      <c r="B17" s="75">
        <v>40405</v>
      </c>
      <c r="C17" s="41"/>
      <c r="D17" s="41"/>
      <c r="E17" s="41"/>
      <c r="F17" s="41"/>
      <c r="G17" s="41"/>
      <c r="H17" s="41"/>
      <c r="I17" s="41" t="s">
        <v>44</v>
      </c>
      <c r="J17" s="41"/>
      <c r="K17" s="41"/>
      <c r="L17" s="41"/>
      <c r="M17" s="41" t="s">
        <v>48</v>
      </c>
      <c r="N17" s="41"/>
      <c r="O17" s="42" t="s">
        <v>65</v>
      </c>
    </row>
    <row r="18" spans="1:15" s="18" customFormat="1">
      <c r="A18" s="23" t="str">
        <f t="shared" si="0"/>
        <v>mandag</v>
      </c>
      <c r="B18" s="68">
        <v>40406</v>
      </c>
      <c r="C18" s="38"/>
      <c r="D18" s="38"/>
      <c r="E18" s="38"/>
      <c r="F18" s="38" t="s">
        <v>44</v>
      </c>
      <c r="G18" s="38"/>
      <c r="H18" s="38"/>
      <c r="I18" s="38"/>
      <c r="J18" s="38"/>
      <c r="K18" s="38"/>
      <c r="L18" s="38" t="s">
        <v>46</v>
      </c>
      <c r="M18" s="38"/>
      <c r="N18" s="38"/>
      <c r="O18" s="40"/>
    </row>
    <row r="19" spans="1:15" s="18" customFormat="1">
      <c r="A19" s="23" t="str">
        <f t="shared" si="0"/>
        <v>tirsdag</v>
      </c>
      <c r="B19" s="68">
        <v>40407</v>
      </c>
      <c r="C19" s="38"/>
      <c r="D19" s="38" t="s">
        <v>46</v>
      </c>
      <c r="E19" s="38"/>
      <c r="F19" s="38"/>
      <c r="G19" s="38"/>
      <c r="H19" s="38"/>
      <c r="I19" s="38"/>
      <c r="J19" s="38" t="s">
        <v>44</v>
      </c>
      <c r="K19" s="38"/>
      <c r="L19" s="38"/>
      <c r="M19" s="38"/>
      <c r="N19" s="38"/>
      <c r="O19" s="40"/>
    </row>
    <row r="20" spans="1:15" s="18" customFormat="1">
      <c r="A20" s="23" t="str">
        <f t="shared" si="0"/>
        <v>onsdag</v>
      </c>
      <c r="B20" s="68">
        <v>40408</v>
      </c>
      <c r="C20" s="38" t="s">
        <v>40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0"/>
    </row>
    <row r="21" spans="1:15" s="18" customFormat="1">
      <c r="A21" s="23" t="str">
        <f t="shared" si="0"/>
        <v>torsdag</v>
      </c>
      <c r="B21" s="68">
        <v>40409</v>
      </c>
      <c r="C21" s="38" t="s">
        <v>46</v>
      </c>
      <c r="D21" s="38"/>
      <c r="E21" s="38"/>
      <c r="F21" s="38"/>
      <c r="G21" s="38"/>
      <c r="H21" s="38"/>
      <c r="I21" s="38"/>
      <c r="J21" s="38"/>
      <c r="K21" s="38" t="s">
        <v>53</v>
      </c>
      <c r="L21" s="38"/>
      <c r="M21" s="38"/>
      <c r="N21" s="38" t="s">
        <v>47</v>
      </c>
      <c r="O21" s="40"/>
    </row>
    <row r="22" spans="1:15" s="40" customFormat="1">
      <c r="A22" s="34" t="str">
        <f t="shared" si="0"/>
        <v>fredag</v>
      </c>
      <c r="B22" s="68">
        <v>40410</v>
      </c>
      <c r="C22" s="38"/>
      <c r="D22" s="38"/>
      <c r="E22" s="38" t="s">
        <v>47</v>
      </c>
      <c r="F22" s="38" t="s">
        <v>49</v>
      </c>
      <c r="G22" s="38"/>
      <c r="H22" s="38" t="s">
        <v>48</v>
      </c>
      <c r="I22" s="38"/>
      <c r="J22" s="38"/>
      <c r="K22" s="38"/>
      <c r="L22" s="38"/>
      <c r="M22" s="38"/>
      <c r="N22" s="38"/>
    </row>
    <row r="23" spans="1:15" s="18" customFormat="1">
      <c r="A23" s="23" t="str">
        <f t="shared" si="0"/>
        <v>lørdag</v>
      </c>
      <c r="B23" s="68">
        <v>40411</v>
      </c>
      <c r="C23" s="38"/>
      <c r="D23" s="38"/>
      <c r="E23" s="38"/>
      <c r="F23" s="38"/>
      <c r="G23" s="38"/>
      <c r="H23" s="38"/>
      <c r="I23" s="38" t="s">
        <v>42</v>
      </c>
      <c r="J23" s="38"/>
      <c r="K23" s="38"/>
      <c r="L23" s="38"/>
      <c r="M23" s="38"/>
      <c r="N23" s="38"/>
      <c r="O23" s="40"/>
    </row>
    <row r="24" spans="1:15" s="39" customFormat="1">
      <c r="A24" s="73" t="str">
        <f t="shared" si="0"/>
        <v>søndag</v>
      </c>
      <c r="B24" s="75">
        <v>40412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 t="s">
        <v>45</v>
      </c>
    </row>
    <row r="25" spans="1:15" s="18" customFormat="1">
      <c r="A25" s="23" t="str">
        <f t="shared" si="0"/>
        <v>mandag</v>
      </c>
      <c r="B25" s="68">
        <v>40413</v>
      </c>
      <c r="C25" s="38"/>
      <c r="D25" s="38"/>
      <c r="E25" s="38"/>
      <c r="F25" s="38" t="s">
        <v>46</v>
      </c>
      <c r="G25" s="38"/>
      <c r="H25" s="38"/>
      <c r="I25" s="38"/>
      <c r="J25" s="38"/>
      <c r="K25" s="38"/>
      <c r="L25" s="38" t="s">
        <v>44</v>
      </c>
      <c r="M25" s="38"/>
      <c r="N25" s="38"/>
      <c r="O25" s="40"/>
    </row>
    <row r="26" spans="1:15" s="18" customFormat="1">
      <c r="A26" s="23" t="str">
        <f t="shared" si="0"/>
        <v>tirsdag</v>
      </c>
      <c r="B26" s="68">
        <v>40414</v>
      </c>
      <c r="C26" s="38"/>
      <c r="D26" s="38" t="s">
        <v>46</v>
      </c>
      <c r="E26" s="38"/>
      <c r="F26" s="38"/>
      <c r="G26" s="38"/>
      <c r="H26" s="38"/>
      <c r="I26" s="38"/>
      <c r="J26" s="38" t="s">
        <v>44</v>
      </c>
      <c r="K26" s="38"/>
      <c r="L26" s="38"/>
      <c r="M26" s="38"/>
      <c r="N26" s="38"/>
      <c r="O26" s="40"/>
    </row>
    <row r="27" spans="1:15" s="18" customFormat="1">
      <c r="A27" s="23" t="str">
        <f t="shared" si="0"/>
        <v>onsdag</v>
      </c>
      <c r="B27" s="68">
        <v>40415</v>
      </c>
      <c r="C27" s="38" t="s">
        <v>40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40"/>
    </row>
    <row r="28" spans="1:15" s="18" customFormat="1">
      <c r="A28" s="23" t="str">
        <f t="shared" si="0"/>
        <v>torsdag</v>
      </c>
      <c r="B28" s="68">
        <v>40416</v>
      </c>
      <c r="C28" s="38" t="s">
        <v>46</v>
      </c>
      <c r="D28" s="38"/>
      <c r="E28" s="38"/>
      <c r="F28" s="38"/>
      <c r="G28" s="38"/>
      <c r="H28" s="38"/>
      <c r="I28" s="38"/>
      <c r="J28" s="38"/>
      <c r="K28" s="38" t="s">
        <v>44</v>
      </c>
      <c r="L28" s="38"/>
      <c r="M28" s="38"/>
      <c r="N28" s="38"/>
      <c r="O28" s="40"/>
    </row>
    <row r="29" spans="1:15" s="40" customFormat="1">
      <c r="A29" s="34" t="str">
        <f t="shared" si="0"/>
        <v>fredag</v>
      </c>
      <c r="B29" s="68">
        <v>40417</v>
      </c>
      <c r="C29" s="38"/>
      <c r="D29" s="38"/>
      <c r="E29" s="38" t="s">
        <v>49</v>
      </c>
      <c r="F29" s="38"/>
      <c r="G29" s="38"/>
      <c r="H29" s="38" t="s">
        <v>44</v>
      </c>
      <c r="I29" s="38"/>
      <c r="J29" s="38"/>
      <c r="K29" s="38"/>
      <c r="L29" s="38"/>
      <c r="M29" s="38"/>
      <c r="N29" s="38"/>
    </row>
    <row r="30" spans="1:15" s="8" customFormat="1">
      <c r="A30" s="23" t="str">
        <f t="shared" si="0"/>
        <v>lørdag</v>
      </c>
      <c r="B30" s="68">
        <v>40418</v>
      </c>
      <c r="C30" s="38"/>
      <c r="D30" s="38"/>
      <c r="E30" s="38" t="s">
        <v>42</v>
      </c>
      <c r="F30" s="38"/>
      <c r="G30" s="38"/>
      <c r="H30" s="38"/>
      <c r="I30" s="38"/>
      <c r="J30" s="38"/>
      <c r="K30" s="38"/>
      <c r="L30" s="38"/>
      <c r="M30" s="38"/>
      <c r="N30" s="38"/>
      <c r="O30" s="46"/>
    </row>
    <row r="31" spans="1:15" s="42" customFormat="1">
      <c r="A31" s="48" t="str">
        <f t="shared" si="0"/>
        <v>søndag</v>
      </c>
      <c r="B31" s="75">
        <v>40419</v>
      </c>
      <c r="C31" s="41"/>
      <c r="D31" s="41"/>
      <c r="E31" s="41"/>
      <c r="F31" s="41"/>
      <c r="G31" s="41"/>
      <c r="H31" s="41"/>
      <c r="I31" s="41" t="s">
        <v>44</v>
      </c>
      <c r="J31" s="41"/>
      <c r="K31" s="41"/>
      <c r="L31" s="41"/>
      <c r="M31" s="41" t="s">
        <v>48</v>
      </c>
      <c r="N31" s="41"/>
    </row>
    <row r="32" spans="1:15" s="18" customFormat="1">
      <c r="A32" s="23" t="str">
        <f t="shared" si="0"/>
        <v>mandag</v>
      </c>
      <c r="B32" s="68">
        <v>40420</v>
      </c>
      <c r="C32" s="38"/>
      <c r="D32" s="38"/>
      <c r="E32" s="38"/>
      <c r="F32" s="38" t="s">
        <v>46</v>
      </c>
      <c r="G32" s="38"/>
      <c r="H32" s="38"/>
      <c r="I32" s="38"/>
      <c r="J32" s="38"/>
      <c r="K32" s="38"/>
      <c r="L32" s="38" t="s">
        <v>44</v>
      </c>
      <c r="M32" s="38"/>
      <c r="N32" s="38"/>
      <c r="O32" s="40"/>
    </row>
    <row r="33" spans="1:18" s="46" customFormat="1">
      <c r="A33" s="23" t="str">
        <f t="shared" si="0"/>
        <v>tirsdag</v>
      </c>
      <c r="B33" s="68">
        <v>40421</v>
      </c>
      <c r="C33" s="38"/>
      <c r="D33" s="38" t="s">
        <v>46</v>
      </c>
      <c r="E33" s="38"/>
      <c r="F33" s="38"/>
      <c r="G33" s="38"/>
      <c r="H33" s="38"/>
      <c r="I33" s="38"/>
      <c r="J33" s="38" t="s">
        <v>44</v>
      </c>
      <c r="K33" s="38"/>
      <c r="L33" s="38"/>
      <c r="M33" s="38"/>
      <c r="N33" s="38"/>
    </row>
    <row r="34" spans="1:18" s="54" customFormat="1" ht="18" customHeight="1">
      <c r="A34" s="30" t="s">
        <v>6</v>
      </c>
      <c r="B34" s="63"/>
      <c r="C34" s="29">
        <f>COUNTA($C$3:$C$33)</f>
        <v>9</v>
      </c>
      <c r="D34" s="29">
        <f>COUNTA($D$3:$D$33)</f>
        <v>4</v>
      </c>
      <c r="E34" s="29">
        <f>COUNTA($E$3:$E$33)</f>
        <v>3</v>
      </c>
      <c r="F34" s="29">
        <f>COUNTA($F$3:$F$33)</f>
        <v>7</v>
      </c>
      <c r="G34" s="29">
        <f>COUNTA($G$3:$G$33)</f>
        <v>3</v>
      </c>
      <c r="H34" s="29">
        <f>COUNTA($H$3:$H$33)</f>
        <v>5</v>
      </c>
      <c r="I34" s="29">
        <f>COUNTA($I$3:$I$33)</f>
        <v>4</v>
      </c>
      <c r="J34" s="29">
        <f>COUNTA($J$3:$J$33)</f>
        <v>5</v>
      </c>
      <c r="K34" s="29">
        <f>COUNTA($K$3:$K$33)</f>
        <v>4</v>
      </c>
      <c r="L34" s="29">
        <f>COUNTA($L$3:$L$33)</f>
        <v>7</v>
      </c>
      <c r="M34" s="29">
        <f>COUNTA($M$3:$M$33)</f>
        <v>3</v>
      </c>
      <c r="N34" s="29">
        <f>COUNTA($N$3:$N$33)</f>
        <v>4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0</v>
      </c>
      <c r="F35" s="62">
        <f>COUNTIF($F$3:$F$33,"L")</f>
        <v>4</v>
      </c>
      <c r="G35" s="62">
        <f>COUNTIF($G$3:$G$33,"L")</f>
        <v>1</v>
      </c>
      <c r="H35" s="62">
        <f>COUNTIF($H$3:$H$33,"L")</f>
        <v>0</v>
      </c>
      <c r="I35" s="62">
        <f>COUNTIF($I$3:$I$33,"L")</f>
        <v>0</v>
      </c>
      <c r="J35" s="62">
        <f>COUNTIF($J$3:$J$33,"L")</f>
        <v>0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0</v>
      </c>
      <c r="D36" s="62">
        <f>COUNTIF($D$3:$D$33,"E")</f>
        <v>0</v>
      </c>
      <c r="E36" s="62">
        <f>COUNTIF($E$3:$E$33,"E")</f>
        <v>1</v>
      </c>
      <c r="F36" s="62">
        <f>COUNTIF($F$3:$F$33,"E")</f>
        <v>1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1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0</v>
      </c>
      <c r="D37" s="62">
        <f>COUNTIF($D$3:$D$33,"DD2")</f>
        <v>0</v>
      </c>
      <c r="E37" s="62">
        <f>COUNTIF($E$3:$E$33,"DD2")</f>
        <v>0</v>
      </c>
      <c r="F37" s="62">
        <f>COUNTIF($F$3:$F$33,"DD2")</f>
        <v>1</v>
      </c>
      <c r="G37" s="62">
        <f>COUNTIF($G$3:$G$33,"DD2")</f>
        <v>1</v>
      </c>
      <c r="H37" s="62">
        <f>COUNTIF($H$3:$H$33,"DD2")</f>
        <v>3</v>
      </c>
      <c r="I37" s="62">
        <f>COUNTIF($I$3:$I$33,"DD2")</f>
        <v>3</v>
      </c>
      <c r="J37" s="62">
        <f>COUNTIF($J$3:$J$33,"DD2")</f>
        <v>5</v>
      </c>
      <c r="K37" s="62">
        <f>COUNTIF($K$3:$K$33,"DD2")</f>
        <v>1</v>
      </c>
      <c r="L37" s="62">
        <f>COUNTIF($L$3:$L$33,"DD2")</f>
        <v>4</v>
      </c>
      <c r="M37" s="62">
        <f>COUNTIF($M$3:$M$33,"DD2")</f>
        <v>0</v>
      </c>
      <c r="N37" s="62">
        <f>COUNTIF($N$3:$N$33,"DD2")</f>
        <v>0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0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3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1</v>
      </c>
      <c r="F39" s="62">
        <f>COUNTIF($F$3:$F$33,"DD")</f>
        <v>0</v>
      </c>
      <c r="G39" s="62">
        <f>COUNTIF($G$3:$G$33,"DD")</f>
        <v>0</v>
      </c>
      <c r="H39" s="62">
        <f>COUNTIF($H$3:$H$33,"DD")</f>
        <v>0</v>
      </c>
      <c r="I39" s="62">
        <f>COUNTIF($I$3:$I$33,"DD")</f>
        <v>0</v>
      </c>
      <c r="J39" s="62">
        <f>COUNTIF($J$3:$J$33,"DD")</f>
        <v>0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</f>
        <v>3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0</v>
      </c>
      <c r="F40" s="62">
        <f>COUNTIF($F$3:$F$33,"X")</f>
        <v>0</v>
      </c>
      <c r="G40" s="62">
        <f>COUNTIF($G$3:$G$33,"X")</f>
        <v>1</v>
      </c>
      <c r="H40" s="62">
        <f>COUNTIF($H$3:$H$33,"X")</f>
        <v>2</v>
      </c>
      <c r="I40" s="62">
        <f>COUNTIF($I$3:$I$33,"X")</f>
        <v>0</v>
      </c>
      <c r="J40" s="62">
        <f>COUNTIF($J$3:$J$33,"X")</f>
        <v>0</v>
      </c>
      <c r="K40" s="62">
        <f>COUNTIF($K$3:$K$33,"X")</f>
        <v>0</v>
      </c>
      <c r="L40" s="62">
        <f>COUNTIF($L$3:$L$33,"X")</f>
        <v>1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4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1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0</v>
      </c>
      <c r="D42" s="62">
        <f>COUNTIF($D$3:$D$33,"V75")</f>
        <v>1</v>
      </c>
      <c r="E42" s="62">
        <f>COUNTIF($E$3:$E$33,"V75")</f>
        <v>1</v>
      </c>
      <c r="F42" s="62">
        <f>COUNTIF($F$3:$F$33,"V75")</f>
        <v>1</v>
      </c>
      <c r="G42" s="62">
        <f>COUNTIF($G$3:$G$33,"V75")</f>
        <v>0</v>
      </c>
      <c r="H42" s="62">
        <f>COUNTIF($H$3:$H$33,"V75")</f>
        <v>0</v>
      </c>
      <c r="I42" s="62">
        <f>COUNTIF($I$3:$I$33,"V75")</f>
        <v>1</v>
      </c>
      <c r="J42" s="62">
        <f>COUNTIF($J$3:$J$33,"V75")</f>
        <v>0</v>
      </c>
      <c r="K42" s="62">
        <f>COUNTIF($K$3:$K$33,"V75")</f>
        <v>0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COUNTA(C3,C10,C17,C24,C31)</f>
        <v>0</v>
      </c>
      <c r="D44" s="24">
        <f t="shared" ref="D44:N44" si="1">COUNTA(D3,D10,D17,D24,D31)</f>
        <v>0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2</v>
      </c>
      <c r="I44" s="24">
        <f t="shared" si="1"/>
        <v>3</v>
      </c>
      <c r="J44" s="24">
        <f t="shared" si="1"/>
        <v>0</v>
      </c>
      <c r="K44" s="24">
        <f t="shared" si="1"/>
        <v>0</v>
      </c>
      <c r="L44" s="24">
        <f t="shared" si="1"/>
        <v>0</v>
      </c>
      <c r="M44" s="24">
        <f t="shared" si="1"/>
        <v>3</v>
      </c>
      <c r="N44" s="24">
        <f t="shared" si="1"/>
        <v>1</v>
      </c>
      <c r="O44" s="56"/>
      <c r="P44" s="1"/>
      <c r="Q44" s="1"/>
      <c r="R44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91" orientation="landscape" r:id="rId1"/>
  <headerFooter alignWithMargins="0"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zoomScaleNormal="100" workbookViewId="0">
      <pane ySplit="2" topLeftCell="A3" activePane="bottomLeft" state="frozen"/>
      <selection pane="bottomLeft"/>
    </sheetView>
  </sheetViews>
  <sheetFormatPr baseColWidth="10" defaultColWidth="9.140625" defaultRowHeight="12.75"/>
  <cols>
    <col min="1" max="1" width="8.7109375" style="31" customWidth="1"/>
    <col min="2" max="2" width="7.7109375" style="66" customWidth="1"/>
    <col min="3" max="14" width="7.7109375" style="17" customWidth="1"/>
    <col min="15" max="15" width="9.140625" style="18" customWidth="1"/>
  </cols>
  <sheetData>
    <row r="1" spans="1:15">
      <c r="A1" s="31" t="s">
        <v>14</v>
      </c>
    </row>
    <row r="2" spans="1:15" s="2" customFormat="1" ht="13.5" customHeight="1">
      <c r="A2" s="31"/>
      <c r="B2" s="67"/>
      <c r="C2" s="19" t="s">
        <v>1</v>
      </c>
      <c r="D2" s="19" t="s">
        <v>20</v>
      </c>
      <c r="E2" s="19" t="s">
        <v>21</v>
      </c>
      <c r="F2" s="19" t="s">
        <v>22</v>
      </c>
      <c r="G2" s="19" t="s">
        <v>30</v>
      </c>
      <c r="H2" s="19" t="s">
        <v>2</v>
      </c>
      <c r="I2" s="19" t="s">
        <v>24</v>
      </c>
      <c r="J2" s="19" t="s">
        <v>3</v>
      </c>
      <c r="K2" s="19" t="s">
        <v>4</v>
      </c>
      <c r="L2" s="19" t="s">
        <v>25</v>
      </c>
      <c r="M2" s="19" t="s">
        <v>33</v>
      </c>
      <c r="N2" s="19" t="s">
        <v>5</v>
      </c>
      <c r="O2" s="21"/>
    </row>
    <row r="3" spans="1:15" s="18" customFormat="1">
      <c r="A3" s="23" t="str">
        <f t="shared" ref="A3:A32" si="0">TEXT(B3,"dddd")</f>
        <v>onsdag</v>
      </c>
      <c r="B3" s="68">
        <v>40422</v>
      </c>
      <c r="C3" s="38" t="s">
        <v>40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0"/>
    </row>
    <row r="4" spans="1:15" s="18" customFormat="1">
      <c r="A4" s="23" t="str">
        <f t="shared" si="0"/>
        <v>torsdag</v>
      </c>
      <c r="B4" s="68">
        <v>40423</v>
      </c>
      <c r="C4" s="38" t="s">
        <v>46</v>
      </c>
      <c r="D4" s="38"/>
      <c r="E4" s="38"/>
      <c r="F4" s="38"/>
      <c r="G4" s="38"/>
      <c r="H4" s="38"/>
      <c r="I4" s="38"/>
      <c r="J4" s="38"/>
      <c r="K4" s="38" t="s">
        <v>53</v>
      </c>
      <c r="L4" s="38"/>
      <c r="M4" s="38"/>
      <c r="N4" s="38" t="s">
        <v>47</v>
      </c>
      <c r="O4" s="40"/>
    </row>
    <row r="5" spans="1:15" s="40" customFormat="1">
      <c r="A5" s="34" t="str">
        <f t="shared" si="0"/>
        <v>fredag</v>
      </c>
      <c r="B5" s="68">
        <v>40424</v>
      </c>
      <c r="C5" s="38"/>
      <c r="D5" s="38"/>
      <c r="E5" s="38" t="s">
        <v>48</v>
      </c>
      <c r="F5" s="38" t="s">
        <v>49</v>
      </c>
      <c r="G5" s="38"/>
      <c r="H5" s="38" t="s">
        <v>47</v>
      </c>
      <c r="I5" s="38"/>
      <c r="J5" s="38"/>
      <c r="K5" s="38"/>
      <c r="L5" s="38"/>
      <c r="M5" s="38"/>
      <c r="N5" s="38"/>
    </row>
    <row r="6" spans="1:15" s="18" customFormat="1">
      <c r="A6" s="23" t="str">
        <f t="shared" si="0"/>
        <v>lørdag</v>
      </c>
      <c r="B6" s="68">
        <v>40425</v>
      </c>
      <c r="C6" s="38"/>
      <c r="D6" s="38"/>
      <c r="E6" s="38"/>
      <c r="F6" s="38"/>
      <c r="G6" s="38"/>
      <c r="H6" s="38" t="s">
        <v>42</v>
      </c>
      <c r="I6" s="38"/>
      <c r="J6" s="38"/>
      <c r="K6" s="38"/>
      <c r="L6" s="38"/>
      <c r="M6" s="38"/>
      <c r="N6" s="38"/>
      <c r="O6" s="40"/>
    </row>
    <row r="7" spans="1:15" s="42" customFormat="1">
      <c r="A7" s="73" t="str">
        <f t="shared" si="0"/>
        <v>søndag</v>
      </c>
      <c r="B7" s="75">
        <v>40426</v>
      </c>
      <c r="C7" s="41" t="s">
        <v>44</v>
      </c>
      <c r="D7" s="41"/>
      <c r="E7" s="41"/>
      <c r="F7" s="41"/>
      <c r="G7" s="41"/>
      <c r="H7" s="41"/>
      <c r="I7" s="41"/>
      <c r="J7" s="41"/>
      <c r="K7" s="41"/>
      <c r="L7" s="41"/>
      <c r="M7" s="41" t="s">
        <v>48</v>
      </c>
      <c r="N7" s="41"/>
    </row>
    <row r="8" spans="1:15" s="18" customFormat="1">
      <c r="A8" s="23" t="str">
        <f t="shared" si="0"/>
        <v>mandag</v>
      </c>
      <c r="B8" s="68">
        <v>40427</v>
      </c>
      <c r="C8" s="38" t="s">
        <v>44</v>
      </c>
      <c r="D8" s="38"/>
      <c r="E8" s="38"/>
      <c r="F8" s="38"/>
      <c r="G8" s="38"/>
      <c r="H8" s="38"/>
      <c r="I8" s="38"/>
      <c r="J8" s="35"/>
      <c r="K8" s="38"/>
      <c r="L8" s="38" t="s">
        <v>46</v>
      </c>
      <c r="M8" s="38"/>
      <c r="N8" s="38"/>
      <c r="O8" s="40"/>
    </row>
    <row r="9" spans="1:15" s="18" customFormat="1">
      <c r="A9" s="23" t="str">
        <f t="shared" si="0"/>
        <v>tirsdag</v>
      </c>
      <c r="B9" s="68">
        <v>40428</v>
      </c>
      <c r="C9" s="38" t="s">
        <v>44</v>
      </c>
      <c r="D9" s="38"/>
      <c r="E9" s="38"/>
      <c r="F9" s="38"/>
      <c r="G9" s="38"/>
      <c r="H9" s="38"/>
      <c r="I9" s="38"/>
      <c r="J9" s="38" t="s">
        <v>46</v>
      </c>
      <c r="K9" s="38"/>
      <c r="L9" s="38"/>
      <c r="M9" s="38"/>
      <c r="N9" s="38"/>
      <c r="O9" s="40"/>
    </row>
    <row r="10" spans="1:15" s="18" customFormat="1">
      <c r="A10" s="23" t="str">
        <f t="shared" si="0"/>
        <v>onsdag</v>
      </c>
      <c r="B10" s="68">
        <v>40429</v>
      </c>
      <c r="C10" s="38" t="s">
        <v>40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40"/>
    </row>
    <row r="11" spans="1:15" s="18" customFormat="1">
      <c r="A11" s="23" t="str">
        <f t="shared" si="0"/>
        <v>torsdag</v>
      </c>
      <c r="B11" s="68">
        <v>40430</v>
      </c>
      <c r="C11" s="38" t="s">
        <v>46</v>
      </c>
      <c r="D11" s="38"/>
      <c r="E11" s="38"/>
      <c r="F11" s="38" t="s">
        <v>53</v>
      </c>
      <c r="G11" s="38"/>
      <c r="H11" s="38"/>
      <c r="I11" s="38"/>
      <c r="J11" s="38"/>
      <c r="K11" s="38"/>
      <c r="L11" s="38"/>
      <c r="M11" s="38"/>
      <c r="N11" s="38" t="s">
        <v>47</v>
      </c>
      <c r="O11" s="40"/>
    </row>
    <row r="12" spans="1:15" s="40" customFormat="1">
      <c r="A12" s="34" t="str">
        <f t="shared" si="0"/>
        <v>fredag</v>
      </c>
      <c r="B12" s="68">
        <v>40431</v>
      </c>
      <c r="C12" s="38"/>
      <c r="D12" s="38"/>
      <c r="E12" s="38" t="s">
        <v>47</v>
      </c>
      <c r="F12" s="38"/>
      <c r="G12" s="38"/>
      <c r="H12" s="38" t="s">
        <v>48</v>
      </c>
      <c r="I12" s="38"/>
      <c r="J12" s="38"/>
      <c r="K12" s="38"/>
      <c r="L12" s="38" t="s">
        <v>49</v>
      </c>
      <c r="M12" s="38"/>
      <c r="N12" s="38"/>
    </row>
    <row r="13" spans="1:15" s="18" customFormat="1">
      <c r="A13" s="23" t="str">
        <f t="shared" si="0"/>
        <v>lørdag</v>
      </c>
      <c r="B13" s="68">
        <v>40432</v>
      </c>
      <c r="C13" s="38"/>
      <c r="D13" s="38"/>
      <c r="E13" s="38"/>
      <c r="F13" s="38"/>
      <c r="G13" s="40"/>
      <c r="H13" s="38"/>
      <c r="I13" s="38"/>
      <c r="J13" s="38"/>
      <c r="K13" s="38" t="s">
        <v>42</v>
      </c>
      <c r="L13" s="38"/>
      <c r="M13" s="38"/>
      <c r="N13" s="38"/>
      <c r="O13" s="40"/>
    </row>
    <row r="14" spans="1:15" s="42" customFormat="1">
      <c r="A14" s="73" t="str">
        <f t="shared" si="0"/>
        <v>søndag</v>
      </c>
      <c r="B14" s="75">
        <v>40433</v>
      </c>
      <c r="C14" s="41"/>
      <c r="D14" s="41"/>
      <c r="E14" s="41"/>
      <c r="F14" s="41"/>
      <c r="G14" s="41"/>
      <c r="H14" s="41"/>
      <c r="I14" s="41" t="s">
        <v>44</v>
      </c>
      <c r="J14" s="41"/>
      <c r="K14" s="41"/>
      <c r="L14" s="41"/>
      <c r="M14" s="41" t="s">
        <v>48</v>
      </c>
      <c r="N14" s="41"/>
    </row>
    <row r="15" spans="1:15" s="18" customFormat="1">
      <c r="A15" s="23" t="str">
        <f t="shared" si="0"/>
        <v>mandag</v>
      </c>
      <c r="B15" s="68">
        <v>40434</v>
      </c>
      <c r="C15" s="38"/>
      <c r="D15" s="35"/>
      <c r="E15" s="38"/>
      <c r="F15" s="38"/>
      <c r="G15" s="38"/>
      <c r="H15" s="38" t="s">
        <v>46</v>
      </c>
      <c r="I15" s="38"/>
      <c r="J15" s="38"/>
      <c r="K15" s="38"/>
      <c r="L15" s="38" t="s">
        <v>44</v>
      </c>
      <c r="M15" s="38"/>
      <c r="N15" s="38"/>
      <c r="O15" s="40"/>
    </row>
    <row r="16" spans="1:15" s="18" customFormat="1">
      <c r="A16" s="23" t="str">
        <f t="shared" si="0"/>
        <v>tirsdag</v>
      </c>
      <c r="B16" s="68">
        <v>40435</v>
      </c>
      <c r="C16" s="38"/>
      <c r="D16" s="38" t="s">
        <v>46</v>
      </c>
      <c r="E16" s="38"/>
      <c r="F16" s="38"/>
      <c r="G16" s="38" t="s">
        <v>48</v>
      </c>
      <c r="H16" s="38"/>
      <c r="I16" s="38"/>
      <c r="J16" s="38" t="s">
        <v>47</v>
      </c>
      <c r="K16" s="38"/>
      <c r="L16" s="38"/>
      <c r="M16" s="38"/>
      <c r="N16" s="38"/>
      <c r="O16" s="40"/>
    </row>
    <row r="17" spans="1:16" s="18" customFormat="1">
      <c r="A17" s="23" t="str">
        <f t="shared" si="0"/>
        <v>onsdag</v>
      </c>
      <c r="B17" s="68">
        <v>40436</v>
      </c>
      <c r="C17" s="38" t="s">
        <v>40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40"/>
    </row>
    <row r="18" spans="1:16" s="18" customFormat="1">
      <c r="A18" s="23" t="str">
        <f t="shared" si="0"/>
        <v>torsdag</v>
      </c>
      <c r="B18" s="68">
        <v>40437</v>
      </c>
      <c r="C18" s="38" t="s">
        <v>46</v>
      </c>
      <c r="D18" s="38"/>
      <c r="E18" s="38"/>
      <c r="F18" s="38" t="s">
        <v>47</v>
      </c>
      <c r="G18" s="38"/>
      <c r="H18" s="38"/>
      <c r="I18" s="38"/>
      <c r="J18" s="38"/>
      <c r="K18" s="38" t="s">
        <v>48</v>
      </c>
      <c r="L18" s="38"/>
      <c r="M18" s="38"/>
      <c r="N18" s="38"/>
      <c r="O18" s="40"/>
    </row>
    <row r="19" spans="1:16" s="40" customFormat="1">
      <c r="A19" s="34" t="str">
        <f t="shared" si="0"/>
        <v>fredag</v>
      </c>
      <c r="B19" s="68">
        <v>40438</v>
      </c>
      <c r="C19" s="38" t="s">
        <v>49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 t="s">
        <v>44</v>
      </c>
    </row>
    <row r="20" spans="1:16" s="18" customFormat="1">
      <c r="A20" s="23" t="str">
        <f t="shared" si="0"/>
        <v>lørdag</v>
      </c>
      <c r="B20" s="68">
        <v>40439</v>
      </c>
      <c r="C20" s="38" t="s">
        <v>42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40"/>
    </row>
    <row r="21" spans="1:16" s="39" customFormat="1">
      <c r="A21" s="73" t="str">
        <f t="shared" si="0"/>
        <v>søndag</v>
      </c>
      <c r="B21" s="75">
        <v>40440</v>
      </c>
      <c r="C21" s="41" t="s">
        <v>45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6" s="18" customFormat="1">
      <c r="A22" s="23" t="str">
        <f t="shared" si="0"/>
        <v>mandag</v>
      </c>
      <c r="B22" s="68">
        <v>40441</v>
      </c>
      <c r="C22" s="38"/>
      <c r="D22" s="38"/>
      <c r="E22" s="38" t="s">
        <v>46</v>
      </c>
      <c r="F22" s="38"/>
      <c r="G22" s="38"/>
      <c r="H22" s="38"/>
      <c r="I22" s="35"/>
      <c r="J22" s="38"/>
      <c r="K22" s="38"/>
      <c r="L22" s="38" t="s">
        <v>44</v>
      </c>
      <c r="M22" s="38"/>
      <c r="N22" s="38"/>
      <c r="O22" s="40"/>
    </row>
    <row r="23" spans="1:16" s="18" customFormat="1">
      <c r="A23" s="23" t="str">
        <f t="shared" si="0"/>
        <v>tirsdag</v>
      </c>
      <c r="B23" s="68">
        <v>40442</v>
      </c>
      <c r="C23" s="38"/>
      <c r="D23" s="38" t="s">
        <v>46</v>
      </c>
      <c r="E23" s="38"/>
      <c r="F23" s="38"/>
      <c r="G23" s="38" t="s">
        <v>47</v>
      </c>
      <c r="H23" s="38"/>
      <c r="I23" s="38"/>
      <c r="J23" s="38" t="s">
        <v>48</v>
      </c>
      <c r="K23" s="38"/>
      <c r="L23" s="38"/>
      <c r="M23" s="38"/>
      <c r="N23" s="38"/>
      <c r="O23" s="40"/>
    </row>
    <row r="24" spans="1:16" s="18" customFormat="1">
      <c r="A24" s="23" t="str">
        <f t="shared" si="0"/>
        <v>onsdag</v>
      </c>
      <c r="B24" s="68">
        <v>40443</v>
      </c>
      <c r="C24" s="38" t="s">
        <v>40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40"/>
    </row>
    <row r="25" spans="1:16" s="18" customFormat="1">
      <c r="A25" s="23" t="str">
        <f t="shared" si="0"/>
        <v>torsdag</v>
      </c>
      <c r="B25" s="68">
        <v>40444</v>
      </c>
      <c r="C25" s="38" t="s">
        <v>46</v>
      </c>
      <c r="D25" s="38"/>
      <c r="E25" s="38"/>
      <c r="F25" s="38"/>
      <c r="G25" s="38"/>
      <c r="H25" s="38"/>
      <c r="I25" s="38"/>
      <c r="J25" s="38"/>
      <c r="K25" s="38" t="s">
        <v>53</v>
      </c>
      <c r="L25" s="38"/>
      <c r="M25" s="38"/>
      <c r="N25" s="38" t="s">
        <v>47</v>
      </c>
      <c r="O25" s="40"/>
    </row>
    <row r="26" spans="1:16" s="40" customFormat="1">
      <c r="A26" s="34" t="str">
        <f t="shared" si="0"/>
        <v>fredag</v>
      </c>
      <c r="B26" s="68">
        <v>40445</v>
      </c>
      <c r="C26" s="38"/>
      <c r="D26" s="38"/>
      <c r="E26" s="38" t="s">
        <v>49</v>
      </c>
      <c r="F26" s="38"/>
      <c r="G26" s="38"/>
      <c r="H26" s="38" t="s">
        <v>44</v>
      </c>
      <c r="I26" s="38"/>
      <c r="J26" s="38"/>
      <c r="K26" s="38"/>
      <c r="L26" s="38"/>
      <c r="M26" s="38"/>
      <c r="N26" s="38"/>
    </row>
    <row r="27" spans="1:16" s="8" customFormat="1">
      <c r="A27" s="23" t="str">
        <f t="shared" si="0"/>
        <v>lørdag</v>
      </c>
      <c r="B27" s="68">
        <v>40446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18"/>
      <c r="P27" s="18"/>
    </row>
    <row r="28" spans="1:16" s="39" customFormat="1">
      <c r="A28" s="73" t="str">
        <f t="shared" si="0"/>
        <v>søndag</v>
      </c>
      <c r="B28" s="75">
        <v>40447</v>
      </c>
      <c r="C28" s="41"/>
      <c r="D28" s="41"/>
      <c r="E28" s="41"/>
      <c r="F28" s="41"/>
      <c r="G28" s="41"/>
      <c r="H28" s="41"/>
      <c r="I28" s="41" t="s">
        <v>44</v>
      </c>
      <c r="J28" s="41"/>
      <c r="K28" s="41"/>
      <c r="L28" s="41"/>
      <c r="M28" s="41" t="s">
        <v>48</v>
      </c>
      <c r="N28" s="41" t="s">
        <v>50</v>
      </c>
      <c r="O28" s="41"/>
    </row>
    <row r="29" spans="1:16" s="18" customFormat="1" ht="14.25" customHeight="1">
      <c r="A29" s="23" t="str">
        <f t="shared" si="0"/>
        <v>mandag</v>
      </c>
      <c r="B29" s="68">
        <v>40448</v>
      </c>
      <c r="C29" s="35"/>
      <c r="D29" s="38"/>
      <c r="E29" s="38"/>
      <c r="F29" s="38" t="s">
        <v>46</v>
      </c>
      <c r="G29" s="38"/>
      <c r="H29" s="38"/>
      <c r="I29" s="38"/>
      <c r="J29" s="38"/>
      <c r="K29" s="35"/>
      <c r="L29" s="38" t="s">
        <v>44</v>
      </c>
      <c r="M29" s="38"/>
      <c r="N29" s="38"/>
      <c r="O29" s="40"/>
    </row>
    <row r="30" spans="1:16" s="18" customFormat="1">
      <c r="A30" s="23" t="str">
        <f t="shared" si="0"/>
        <v>tirsdag</v>
      </c>
      <c r="B30" s="68">
        <v>40449</v>
      </c>
      <c r="C30" s="38"/>
      <c r="D30" s="38" t="s">
        <v>46</v>
      </c>
      <c r="E30" s="38"/>
      <c r="F30" s="38"/>
      <c r="G30" s="38" t="s">
        <v>44</v>
      </c>
      <c r="H30" s="38"/>
      <c r="I30" s="38"/>
      <c r="J30" s="38"/>
      <c r="K30" s="38"/>
      <c r="L30" s="38"/>
      <c r="M30" s="38"/>
      <c r="N30" s="38"/>
      <c r="O30" s="40"/>
    </row>
    <row r="31" spans="1:16" s="18" customFormat="1">
      <c r="A31" s="23" t="str">
        <f t="shared" si="0"/>
        <v>onsdag</v>
      </c>
      <c r="B31" s="68">
        <v>40450</v>
      </c>
      <c r="C31" s="38" t="s">
        <v>40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40"/>
    </row>
    <row r="32" spans="1:16" s="18" customFormat="1">
      <c r="A32" s="23" t="str">
        <f t="shared" si="0"/>
        <v>torsdag</v>
      </c>
      <c r="B32" s="68">
        <v>40451</v>
      </c>
      <c r="C32" s="38" t="s">
        <v>46</v>
      </c>
      <c r="D32" s="38"/>
      <c r="E32" s="38"/>
      <c r="F32" s="38"/>
      <c r="G32" s="38"/>
      <c r="H32" s="38"/>
      <c r="I32" s="38"/>
      <c r="J32" s="38"/>
      <c r="K32" s="38" t="s">
        <v>44</v>
      </c>
      <c r="L32" s="38"/>
      <c r="M32" s="38"/>
      <c r="N32" s="38"/>
      <c r="O32" s="40"/>
    </row>
    <row r="33" spans="1:18" s="8" customFormat="1" ht="18" customHeight="1">
      <c r="A33" s="30"/>
      <c r="B33" s="63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8" s="54" customFormat="1" ht="18" customHeight="1">
      <c r="A34" s="30" t="s">
        <v>6</v>
      </c>
      <c r="B34" s="63"/>
      <c r="C34" s="29">
        <f>COUNTA($C$3:$C$33)</f>
        <v>16</v>
      </c>
      <c r="D34" s="29">
        <f>COUNTA($D$3:$D$33)</f>
        <v>3</v>
      </c>
      <c r="E34" s="29">
        <f>COUNTA($E$3:$E$33)</f>
        <v>4</v>
      </c>
      <c r="F34" s="29">
        <f>COUNTA($F$3:$F$33)</f>
        <v>4</v>
      </c>
      <c r="G34" s="29">
        <f>COUNTA($G$3:$G$33)</f>
        <v>3</v>
      </c>
      <c r="H34" s="29">
        <f>COUNTA($H$3:$H$33)</f>
        <v>5</v>
      </c>
      <c r="I34" s="29">
        <f>COUNTA($I$3:$I$33)</f>
        <v>2</v>
      </c>
      <c r="J34" s="29">
        <f>COUNTA($J$3:$J$33)</f>
        <v>3</v>
      </c>
      <c r="K34" s="29">
        <f>COUNTA($K$3:$K$33)</f>
        <v>5</v>
      </c>
      <c r="L34" s="29">
        <f>COUNTA($L$3:$L$33)</f>
        <v>5</v>
      </c>
      <c r="M34" s="29">
        <f>COUNTA($M$3:$M$33)</f>
        <v>3</v>
      </c>
      <c r="N34" s="29">
        <f>COUNTA($N$3:$N$33)</f>
        <v>5</v>
      </c>
      <c r="O34" s="56"/>
      <c r="P34" s="1"/>
      <c r="Q34" s="1"/>
      <c r="R34" s="1"/>
    </row>
    <row r="35" spans="1:18" s="37" customFormat="1">
      <c r="A35" s="44" t="s">
        <v>32</v>
      </c>
      <c r="B35" s="92"/>
      <c r="C35" s="62">
        <f>COUNTIF($C$3:$C$33,"L")</f>
        <v>5</v>
      </c>
      <c r="D35" s="62">
        <f>COUNTIF($D$3:$D$33,"L")</f>
        <v>3</v>
      </c>
      <c r="E35" s="62">
        <f>COUNTIF($E$3:$E$33,"L")</f>
        <v>1</v>
      </c>
      <c r="F35" s="62">
        <f>COUNTIF($F$3:$F$33,"L")</f>
        <v>1</v>
      </c>
      <c r="G35" s="62">
        <f>COUNTIF($G$3:$G$33,"L")</f>
        <v>0</v>
      </c>
      <c r="H35" s="62">
        <f>COUNTIF($H$3:$H$33,"L")</f>
        <v>1</v>
      </c>
      <c r="I35" s="62">
        <f>COUNTIF($I$3:$I$33,"L")</f>
        <v>0</v>
      </c>
      <c r="J35" s="62">
        <f>COUNTIF($J$3:$J$33,"L")</f>
        <v>1</v>
      </c>
      <c r="K35" s="62">
        <f>COUNTIF($K$3:$K$33,"L")</f>
        <v>0</v>
      </c>
      <c r="L35" s="62">
        <f>COUNTIF($L$3:$L$33,"L")</f>
        <v>1</v>
      </c>
      <c r="M35" s="62">
        <f>COUNTIF($M$3:$M$33,"L")</f>
        <v>0</v>
      </c>
      <c r="N35" s="62">
        <f>COUNTIF($N$3:$N$33,"L")</f>
        <v>0</v>
      </c>
      <c r="O35" s="25"/>
      <c r="P35"/>
      <c r="Q35"/>
      <c r="R35"/>
    </row>
    <row r="36" spans="1:18" s="37" customFormat="1">
      <c r="A36" s="94" t="s">
        <v>52</v>
      </c>
      <c r="B36" s="92"/>
      <c r="C36" s="62">
        <f>COUNTIF($C$3:$C$33,"E")</f>
        <v>1</v>
      </c>
      <c r="D36" s="62">
        <f>COUNTIF($D$3:$D$33,"E")</f>
        <v>0</v>
      </c>
      <c r="E36" s="62">
        <f>COUNTIF($E$3:$E$33,"E")</f>
        <v>1</v>
      </c>
      <c r="F36" s="62">
        <f>COUNTIF($F$3:$F$33,"E")</f>
        <v>1</v>
      </c>
      <c r="G36" s="62">
        <f>COUNTIF($G$3:$G$33,"E")</f>
        <v>0</v>
      </c>
      <c r="H36" s="62">
        <f>COUNTIF($H$3:$H$33,"E")</f>
        <v>0</v>
      </c>
      <c r="I36" s="62">
        <f>COUNTIF($I$3:$I$33,"E")</f>
        <v>0</v>
      </c>
      <c r="J36" s="62">
        <f>COUNTIF($J$3:$J$33,"E")</f>
        <v>0</v>
      </c>
      <c r="K36" s="62">
        <f>COUNTIF($K$3:$K$33,"E")</f>
        <v>0</v>
      </c>
      <c r="L36" s="62">
        <f>COUNTIF($L$3:$L$33,"E")</f>
        <v>1</v>
      </c>
      <c r="M36" s="62">
        <f>COUNTIF($M$3:$M$33,"E")</f>
        <v>0</v>
      </c>
      <c r="N36" s="62">
        <f>COUNTIF($N$3:$N$33,"E")</f>
        <v>0</v>
      </c>
      <c r="O36" s="25"/>
      <c r="P36"/>
      <c r="Q36"/>
      <c r="R36"/>
    </row>
    <row r="37" spans="1:18" s="37" customFormat="1">
      <c r="A37" s="94" t="s">
        <v>55</v>
      </c>
      <c r="B37" s="92"/>
      <c r="C37" s="62">
        <f>COUNTIF($C$3:$C$33,"DD2")</f>
        <v>3</v>
      </c>
      <c r="D37" s="62">
        <f>COUNTIF($D$3:$D$33,"DD2")</f>
        <v>0</v>
      </c>
      <c r="E37" s="62">
        <f>COUNTIF($E$3:$E$33,"DD2")</f>
        <v>0</v>
      </c>
      <c r="F37" s="62">
        <f>COUNTIF($F$3:$F$33,"DD2")</f>
        <v>0</v>
      </c>
      <c r="G37" s="62">
        <f>COUNTIF($G$3:$G$33,"DD2")</f>
        <v>1</v>
      </c>
      <c r="H37" s="62">
        <f>COUNTIF($H$3:$H$33,"DD2")</f>
        <v>1</v>
      </c>
      <c r="I37" s="62">
        <f>COUNTIF($I$3:$I$33,"DD2")</f>
        <v>2</v>
      </c>
      <c r="J37" s="62">
        <f>COUNTIF($J$3:$J$33,"DD2")</f>
        <v>0</v>
      </c>
      <c r="K37" s="62">
        <f>COUNTIF($K$3:$K$33,"DD2")</f>
        <v>1</v>
      </c>
      <c r="L37" s="62">
        <f>COUNTIF($L$3:$L$33,"DD2")</f>
        <v>3</v>
      </c>
      <c r="M37" s="62">
        <f>COUNTIF($M$3:$M$33,"DD2")</f>
        <v>0</v>
      </c>
      <c r="N37" s="62">
        <f>COUNTIF($N$3:$N$33,"DD2")</f>
        <v>1</v>
      </c>
      <c r="O37" s="25"/>
      <c r="P37"/>
      <c r="Q37"/>
      <c r="R37"/>
    </row>
    <row r="38" spans="1:18" s="37" customFormat="1">
      <c r="A38" s="94" t="s">
        <v>56</v>
      </c>
      <c r="B38" s="36"/>
      <c r="C38" s="62">
        <f>COUNTIF($C$3:$C$33,"X2")</f>
        <v>0</v>
      </c>
      <c r="D38" s="62">
        <f>COUNTIF($D$3:$D$33,"X2")</f>
        <v>0</v>
      </c>
      <c r="E38" s="62">
        <f>COUNTIF($E$3:$E$33,"X2")</f>
        <v>0</v>
      </c>
      <c r="F38" s="62">
        <f>COUNTIF($F$3:$F$33,"X2")</f>
        <v>1</v>
      </c>
      <c r="G38" s="62">
        <f>COUNTIF($G$3:$G$33,"X2")</f>
        <v>0</v>
      </c>
      <c r="H38" s="62">
        <f>COUNTIF($H$3:$H$33,"X2")</f>
        <v>0</v>
      </c>
      <c r="I38" s="62">
        <f>COUNTIF($I$3:$I$33,"X2")</f>
        <v>0</v>
      </c>
      <c r="J38" s="62">
        <f>COUNTIF($J$3:$J$33,"X2")</f>
        <v>0</v>
      </c>
      <c r="K38" s="62">
        <f>COUNTIF($K$3:$K$33,"X2")</f>
        <v>2</v>
      </c>
      <c r="L38" s="62">
        <f>COUNTIF($L$3:$L$33,"X2")</f>
        <v>0</v>
      </c>
      <c r="M38" s="62">
        <f>COUNTIF($M$3:$M$33,"X2")</f>
        <v>0</v>
      </c>
      <c r="N38" s="62">
        <f>COUNTIF($N$3:$N$33,"X2")</f>
        <v>0</v>
      </c>
      <c r="O38" s="25"/>
      <c r="P38"/>
      <c r="Q38"/>
      <c r="R38"/>
    </row>
    <row r="39" spans="1:18" s="37" customFormat="1">
      <c r="A39" s="94" t="s">
        <v>57</v>
      </c>
      <c r="B39" s="92"/>
      <c r="C39" s="62">
        <f>COUNTIF($C$3:$C$33,"DD")</f>
        <v>0</v>
      </c>
      <c r="D39" s="62">
        <f>COUNTIF($D$3:$D$33,"DD")</f>
        <v>0</v>
      </c>
      <c r="E39" s="62">
        <f>COUNTIF($E$3:$E$33,"DD")</f>
        <v>1</v>
      </c>
      <c r="F39" s="62">
        <f>COUNTIF($F$3:$F$33,"DD")</f>
        <v>1</v>
      </c>
      <c r="G39" s="62">
        <f>COUNTIF($G$3:$G$33,"DD")</f>
        <v>1</v>
      </c>
      <c r="H39" s="62">
        <f>COUNTIF($H$3:$H$33,"DD")</f>
        <v>1</v>
      </c>
      <c r="I39" s="62">
        <f>COUNTIF($I$3:$I$33,"DD")</f>
        <v>0</v>
      </c>
      <c r="J39" s="62">
        <f>COUNTIF($J$3:$J$33,"DD")</f>
        <v>1</v>
      </c>
      <c r="K39" s="62">
        <f>COUNTIF($K$3:$K$33,"DD")</f>
        <v>0</v>
      </c>
      <c r="L39" s="62">
        <f>COUNTIF($L$3:$L$33,"DD")</f>
        <v>0</v>
      </c>
      <c r="M39" s="62">
        <f>COUNTIF($M$3:$M$33,"DD")</f>
        <v>0</v>
      </c>
      <c r="N39" s="62">
        <f>COUNTIF($N$3:$N$33,"DD")+COUNTIF($N$3:$N$33,"V4/V5")</f>
        <v>4</v>
      </c>
      <c r="O39" s="25"/>
      <c r="P39"/>
      <c r="Q39"/>
      <c r="R39"/>
    </row>
    <row r="40" spans="1:18" s="37" customFormat="1">
      <c r="A40" s="94" t="s">
        <v>58</v>
      </c>
      <c r="B40" s="92"/>
      <c r="C40" s="62">
        <f>COUNTIF($C$3:$C$33,"X")</f>
        <v>0</v>
      </c>
      <c r="D40" s="62">
        <f>COUNTIF($D$3:$D$33,"X")</f>
        <v>0</v>
      </c>
      <c r="E40" s="62">
        <f>COUNTIF($E$3:$E$33,"X")</f>
        <v>1</v>
      </c>
      <c r="F40" s="62">
        <f>COUNTIF($F$3:$F$33,"X")</f>
        <v>0</v>
      </c>
      <c r="G40" s="62">
        <f>COUNTIF($G$3:$G$33,"X")</f>
        <v>1</v>
      </c>
      <c r="H40" s="62">
        <f>COUNTIF($H$3:$H$33,"X")</f>
        <v>1</v>
      </c>
      <c r="I40" s="62">
        <f>COUNTIF($I$3:$I$33,"X")</f>
        <v>0</v>
      </c>
      <c r="J40" s="62">
        <f>COUNTIF($J$3:$J$33,"X")</f>
        <v>1</v>
      </c>
      <c r="K40" s="62">
        <f>COUNTIF($K$3:$K$33,"X")</f>
        <v>1</v>
      </c>
      <c r="L40" s="62">
        <f>COUNTIF($L$3:$L$33,"X")</f>
        <v>0</v>
      </c>
      <c r="M40" s="62">
        <f>COUNTIF($M$3:$M$33,"X")</f>
        <v>3</v>
      </c>
      <c r="N40" s="62">
        <f>COUNTIF($N$3:$N$33,"X")</f>
        <v>0</v>
      </c>
      <c r="O40" s="25"/>
      <c r="P40"/>
      <c r="Q40"/>
      <c r="R40"/>
    </row>
    <row r="41" spans="1:18" s="37" customFormat="1">
      <c r="A41" s="94" t="s">
        <v>40</v>
      </c>
      <c r="B41" s="92"/>
      <c r="C41" s="62">
        <f>COUNTIF($C$3:$C$33,"V65")+COUNTIF($C$3:$C$33,"V65/V5")</f>
        <v>6</v>
      </c>
      <c r="D41" s="62">
        <f>COUNTIF($D$3:$D$33,"V65")+COUNTIF($D$3:$D$33,"V65/V5")</f>
        <v>0</v>
      </c>
      <c r="E41" s="62">
        <f>COUNTIF($E$3:$E$33,"V65")+COUNTIF($E$3:$E$33,"V65/V5")</f>
        <v>0</v>
      </c>
      <c r="F41" s="62">
        <f>COUNTIF($F$3:$F$33,"V65")+COUNTIF($F$3:$F$33,"V65/V5")</f>
        <v>0</v>
      </c>
      <c r="G41" s="62">
        <f>COUNTIF($G$3:$G$33,"V65")+COUNTIF($G$3:$G$33,"V65/V5")</f>
        <v>0</v>
      </c>
      <c r="H41" s="62">
        <f>COUNTIF($H$3:$H$33,"V65")+COUNTIF($H$3:$H$33,"V65/V5")</f>
        <v>0</v>
      </c>
      <c r="I41" s="62">
        <f>COUNTIF($I$3:$I$33,"V65")+COUNTIF($I$3:$I$33,"V65/V5")</f>
        <v>0</v>
      </c>
      <c r="J41" s="62">
        <f>COUNTIF($J$3:$J$33,"V65")+COUNTIF($J$3:$J$33,"V65/V5")</f>
        <v>0</v>
      </c>
      <c r="K41" s="62">
        <f>COUNTIF($K$3:$K$33,"V65")+COUNTIF($K$3:$K$33,"V65/V5")</f>
        <v>0</v>
      </c>
      <c r="L41" s="62">
        <f>COUNTIF($L$3:$L$33,"V65")+COUNTIF($L$3:$L$33,"V65/V5")</f>
        <v>0</v>
      </c>
      <c r="M41" s="62">
        <f>COUNTIF($M$3:$M$33,"V65")+COUNTIF($M$3:$M$33,"V65/V5")</f>
        <v>0</v>
      </c>
      <c r="N41" s="62">
        <f>COUNTIF($N$3:$N$33,"V65")+COUNTIF($N$3:$N$33,"V65/V5")</f>
        <v>0</v>
      </c>
      <c r="O41" s="25"/>
      <c r="P41"/>
      <c r="Q41"/>
      <c r="R41"/>
    </row>
    <row r="42" spans="1:18" s="37" customFormat="1">
      <c r="A42" s="44" t="s">
        <v>42</v>
      </c>
      <c r="B42" s="92"/>
      <c r="C42" s="62">
        <f>COUNTIF($C$3:$C$33,"V75")</f>
        <v>1</v>
      </c>
      <c r="D42" s="62">
        <f>COUNTIF($D$3:$D$33,"V75")</f>
        <v>0</v>
      </c>
      <c r="E42" s="62">
        <f>COUNTIF($E$3:$E$33,"V75")</f>
        <v>0</v>
      </c>
      <c r="F42" s="62">
        <f>COUNTIF($F$3:$F$33,"V75")</f>
        <v>0</v>
      </c>
      <c r="G42" s="62">
        <f>COUNTIF($G$3:$G$33,"V75")</f>
        <v>0</v>
      </c>
      <c r="H42" s="62">
        <f>COUNTIF($H$3:$H$33,"V75")</f>
        <v>1</v>
      </c>
      <c r="I42" s="62">
        <f>COUNTIF($I$3:$I$33,"V75")</f>
        <v>0</v>
      </c>
      <c r="J42" s="62">
        <f>COUNTIF($J$3:$J$33,"V75")</f>
        <v>0</v>
      </c>
      <c r="K42" s="62">
        <f>COUNTIF($K$3:$K$33,"V75")</f>
        <v>1</v>
      </c>
      <c r="L42" s="62">
        <f>COUNTIF($L$3:$L$33,"V75")</f>
        <v>0</v>
      </c>
      <c r="M42" s="62">
        <f>COUNTIF($M$3:$M$33,"V75")</f>
        <v>0</v>
      </c>
      <c r="N42" s="62">
        <f>COUNTIF($N$3:$N$33,"V75")</f>
        <v>0</v>
      </c>
      <c r="O42" s="25"/>
      <c r="P42"/>
      <c r="Q42"/>
      <c r="R42"/>
    </row>
    <row r="43" spans="1:18" s="37" customFormat="1">
      <c r="A43" s="30"/>
      <c r="B43" s="6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/>
      <c r="P43"/>
      <c r="Q43"/>
      <c r="R43"/>
    </row>
    <row r="44" spans="1:18" s="54" customFormat="1" ht="12.75" customHeight="1">
      <c r="A44" s="30" t="s">
        <v>41</v>
      </c>
      <c r="B44" s="63"/>
      <c r="C44" s="24">
        <f>COUNTA(C7,C14,C21,C28)</f>
        <v>2</v>
      </c>
      <c r="D44" s="24">
        <f t="shared" ref="D44:N44" si="1">COUNTA(D7,D14,D21,D28)</f>
        <v>0</v>
      </c>
      <c r="E44" s="24">
        <f t="shared" si="1"/>
        <v>0</v>
      </c>
      <c r="F44" s="24">
        <f t="shared" si="1"/>
        <v>0</v>
      </c>
      <c r="G44" s="24">
        <f t="shared" si="1"/>
        <v>0</v>
      </c>
      <c r="H44" s="24">
        <f t="shared" si="1"/>
        <v>0</v>
      </c>
      <c r="I44" s="24">
        <f t="shared" si="1"/>
        <v>2</v>
      </c>
      <c r="J44" s="24">
        <f t="shared" si="1"/>
        <v>0</v>
      </c>
      <c r="K44" s="24">
        <f t="shared" si="1"/>
        <v>0</v>
      </c>
      <c r="L44" s="24">
        <f t="shared" si="1"/>
        <v>0</v>
      </c>
      <c r="M44" s="24">
        <f t="shared" si="1"/>
        <v>3</v>
      </c>
      <c r="N44" s="24">
        <f t="shared" si="1"/>
        <v>1</v>
      </c>
      <c r="O44" s="56"/>
      <c r="P44" s="1"/>
      <c r="Q44" s="1"/>
      <c r="R44" s="1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</vt:i4>
      </vt:variant>
    </vt:vector>
  </HeadingPairs>
  <TitlesOfParts>
    <vt:vector size="14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Sammendrag</vt:lpstr>
      <vt:lpstr>Sammendrag!Utskriftsområde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Arnlioth Heltberg</dc:creator>
  <cp:lastModifiedBy>DNT-TronG</cp:lastModifiedBy>
  <cp:lastPrinted>2009-08-26T11:52:08Z</cp:lastPrinted>
  <dcterms:created xsi:type="dcterms:W3CDTF">2000-08-16T15:25:40Z</dcterms:created>
  <dcterms:modified xsi:type="dcterms:W3CDTF">2010-08-06T08:47:34Z</dcterms:modified>
</cp:coreProperties>
</file>