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-trong\OneDrive - Stiftelsen Norsk Rikstoto\P_Home_Migrert\Dokumenter\Norsk Trav\Terminliste 2021\"/>
    </mc:Choice>
  </mc:AlternateContent>
  <xr:revisionPtr revIDLastSave="0" documentId="8_{34EEB97C-E9F8-4B66-A2C2-56A8868BFFEE}" xr6:coauthVersionLast="45" xr6:coauthVersionMax="45" xr10:uidLastSave="{00000000-0000-0000-0000-000000000000}"/>
  <bookViews>
    <workbookView xWindow="-120" yWindow="-120" windowWidth="29040" windowHeight="15840" tabRatio="1000" activeTab="12" xr2:uid="{00000000-000D-0000-FFFF-FFFF00000000}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  <sheet name="Sammendrag" sheetId="13" r:id="rId13"/>
  </sheets>
  <definedNames>
    <definedName name="_xlnm.Print_Area" localSheetId="12">Sammendrag!$A$2:$P$45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12" l="1"/>
  <c r="L38" i="12"/>
  <c r="K38" i="12"/>
  <c r="J38" i="12"/>
  <c r="I38" i="12"/>
  <c r="H38" i="12"/>
  <c r="G38" i="12"/>
  <c r="F38" i="12"/>
  <c r="E38" i="12"/>
  <c r="D38" i="12"/>
  <c r="C38" i="12"/>
  <c r="M38" i="11"/>
  <c r="L38" i="11"/>
  <c r="K38" i="11"/>
  <c r="J38" i="11"/>
  <c r="I38" i="11"/>
  <c r="H38" i="11"/>
  <c r="G38" i="11"/>
  <c r="F38" i="11"/>
  <c r="E38" i="11"/>
  <c r="D38" i="11"/>
  <c r="C38" i="11"/>
  <c r="M38" i="10"/>
  <c r="L38" i="10"/>
  <c r="K38" i="10"/>
  <c r="J38" i="10"/>
  <c r="I38" i="10"/>
  <c r="H38" i="10"/>
  <c r="G38" i="10"/>
  <c r="F38" i="10"/>
  <c r="E38" i="10"/>
  <c r="D38" i="10"/>
  <c r="C38" i="10"/>
  <c r="M38" i="9"/>
  <c r="L38" i="9"/>
  <c r="K38" i="9"/>
  <c r="J38" i="9"/>
  <c r="I38" i="9"/>
  <c r="H38" i="9"/>
  <c r="G38" i="9"/>
  <c r="F38" i="9"/>
  <c r="E38" i="9"/>
  <c r="D38" i="9"/>
  <c r="C38" i="9"/>
  <c r="M38" i="8"/>
  <c r="L38" i="8"/>
  <c r="K38" i="8"/>
  <c r="J38" i="8"/>
  <c r="I38" i="8"/>
  <c r="H38" i="8"/>
  <c r="G38" i="8"/>
  <c r="F38" i="8"/>
  <c r="E38" i="8"/>
  <c r="D38" i="8"/>
  <c r="C38" i="8"/>
  <c r="M38" i="7"/>
  <c r="L38" i="7"/>
  <c r="K38" i="7"/>
  <c r="J38" i="7"/>
  <c r="I38" i="7"/>
  <c r="H38" i="7"/>
  <c r="G38" i="7"/>
  <c r="F38" i="7"/>
  <c r="E38" i="7"/>
  <c r="D38" i="7"/>
  <c r="C38" i="7"/>
  <c r="G38" i="6"/>
  <c r="F38" i="6"/>
  <c r="M38" i="6"/>
  <c r="L38" i="6"/>
  <c r="K38" i="6"/>
  <c r="J38" i="6"/>
  <c r="I38" i="6"/>
  <c r="H38" i="6"/>
  <c r="E38" i="6"/>
  <c r="D38" i="6"/>
  <c r="C38" i="6"/>
  <c r="M38" i="5"/>
  <c r="L38" i="5"/>
  <c r="K38" i="5"/>
  <c r="J38" i="5"/>
  <c r="I38" i="5"/>
  <c r="H38" i="5"/>
  <c r="G38" i="5"/>
  <c r="F38" i="5"/>
  <c r="E38" i="5"/>
  <c r="D38" i="5"/>
  <c r="C38" i="5"/>
  <c r="M38" i="4"/>
  <c r="L38" i="4"/>
  <c r="K38" i="4"/>
  <c r="J38" i="4"/>
  <c r="I38" i="4"/>
  <c r="H38" i="4"/>
  <c r="G38" i="4"/>
  <c r="F38" i="4"/>
  <c r="E38" i="4"/>
  <c r="D38" i="4"/>
  <c r="C38" i="4"/>
  <c r="M38" i="3"/>
  <c r="L38" i="3"/>
  <c r="K38" i="3"/>
  <c r="J38" i="3"/>
  <c r="I38" i="3"/>
  <c r="H38" i="3"/>
  <c r="G38" i="3"/>
  <c r="F38" i="3"/>
  <c r="E38" i="3"/>
  <c r="D38" i="3"/>
  <c r="C38" i="3"/>
  <c r="M38" i="2"/>
  <c r="L38" i="2"/>
  <c r="K38" i="2"/>
  <c r="J38" i="2"/>
  <c r="I38" i="2"/>
  <c r="H38" i="2"/>
  <c r="G38" i="2"/>
  <c r="F38" i="2"/>
  <c r="E38" i="2"/>
  <c r="D38" i="2"/>
  <c r="C38" i="2"/>
  <c r="C37" i="2"/>
  <c r="D37" i="2"/>
  <c r="M36" i="2"/>
  <c r="L36" i="2"/>
  <c r="K36" i="2"/>
  <c r="J36" i="2"/>
  <c r="I36" i="2"/>
  <c r="H36" i="2"/>
  <c r="G36" i="2"/>
  <c r="F36" i="2"/>
  <c r="E36" i="2"/>
  <c r="D36" i="2"/>
  <c r="C36" i="2"/>
  <c r="C35" i="1"/>
  <c r="C36" i="1"/>
  <c r="M38" i="1"/>
  <c r="L38" i="1"/>
  <c r="K38" i="1"/>
  <c r="J38" i="1"/>
  <c r="I38" i="1"/>
  <c r="H38" i="1"/>
  <c r="G38" i="1"/>
  <c r="F38" i="1"/>
  <c r="E38" i="1"/>
  <c r="D38" i="1"/>
  <c r="C38" i="1"/>
  <c r="M37" i="1"/>
  <c r="L37" i="1"/>
  <c r="K37" i="1"/>
  <c r="J37" i="1"/>
  <c r="I37" i="1"/>
  <c r="H37" i="1"/>
  <c r="G37" i="1"/>
  <c r="F37" i="1"/>
  <c r="E37" i="1"/>
  <c r="D37" i="1"/>
  <c r="C37" i="1"/>
  <c r="E36" i="1"/>
  <c r="D36" i="1"/>
  <c r="P28" i="13" l="1"/>
  <c r="Q27" i="13" l="1"/>
  <c r="B4" i="3" l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C43" i="8" l="1"/>
  <c r="D43" i="8"/>
  <c r="E43" i="8"/>
  <c r="F43" i="8"/>
  <c r="G43" i="8"/>
  <c r="H43" i="8"/>
  <c r="I43" i="8"/>
  <c r="J43" i="8"/>
  <c r="K43" i="8"/>
  <c r="L43" i="8"/>
  <c r="M43" i="8"/>
  <c r="M22" i="13" l="1"/>
  <c r="M42" i="12"/>
  <c r="L42" i="12"/>
  <c r="K42" i="12"/>
  <c r="J42" i="12"/>
  <c r="I42" i="12"/>
  <c r="H42" i="12"/>
  <c r="G42" i="12"/>
  <c r="F42" i="12"/>
  <c r="E42" i="12"/>
  <c r="D42" i="12"/>
  <c r="C42" i="12"/>
  <c r="M42" i="11"/>
  <c r="L42" i="11"/>
  <c r="K42" i="11"/>
  <c r="J42" i="11"/>
  <c r="I42" i="11"/>
  <c r="H42" i="11"/>
  <c r="G42" i="11"/>
  <c r="F42" i="11"/>
  <c r="E42" i="11"/>
  <c r="D42" i="11"/>
  <c r="C42" i="11"/>
  <c r="M42" i="10"/>
  <c r="L42" i="10"/>
  <c r="K42" i="10"/>
  <c r="J42" i="10"/>
  <c r="I42" i="10"/>
  <c r="H42" i="10"/>
  <c r="G42" i="10"/>
  <c r="F42" i="10"/>
  <c r="E42" i="10"/>
  <c r="D42" i="10"/>
  <c r="C42" i="10"/>
  <c r="M42" i="9"/>
  <c r="L42" i="9"/>
  <c r="K42" i="9"/>
  <c r="J42" i="9"/>
  <c r="I42" i="9"/>
  <c r="H42" i="9"/>
  <c r="G42" i="9"/>
  <c r="F42" i="9"/>
  <c r="E42" i="9"/>
  <c r="D42" i="9"/>
  <c r="C42" i="9"/>
  <c r="M42" i="8"/>
  <c r="L42" i="8"/>
  <c r="K42" i="8"/>
  <c r="J42" i="8"/>
  <c r="I42" i="8"/>
  <c r="H42" i="8"/>
  <c r="G42" i="8"/>
  <c r="F42" i="8"/>
  <c r="E42" i="8"/>
  <c r="D42" i="8"/>
  <c r="C42" i="8"/>
  <c r="M42" i="7"/>
  <c r="L42" i="7"/>
  <c r="K42" i="7"/>
  <c r="J42" i="7"/>
  <c r="I42" i="7"/>
  <c r="H42" i="7"/>
  <c r="G42" i="7"/>
  <c r="F42" i="7"/>
  <c r="E42" i="7"/>
  <c r="D42" i="7"/>
  <c r="C42" i="7"/>
  <c r="M42" i="6"/>
  <c r="L42" i="6"/>
  <c r="K42" i="6"/>
  <c r="J42" i="6"/>
  <c r="I42" i="6"/>
  <c r="H42" i="6"/>
  <c r="G42" i="6"/>
  <c r="F42" i="6"/>
  <c r="E42" i="6"/>
  <c r="D42" i="6"/>
  <c r="C42" i="6"/>
  <c r="M42" i="5"/>
  <c r="L42" i="5"/>
  <c r="K42" i="5"/>
  <c r="J42" i="5"/>
  <c r="I42" i="5"/>
  <c r="H42" i="5"/>
  <c r="G42" i="5"/>
  <c r="F42" i="5"/>
  <c r="E42" i="5"/>
  <c r="D42" i="5"/>
  <c r="C42" i="5"/>
  <c r="M42" i="4"/>
  <c r="L42" i="4"/>
  <c r="K42" i="4"/>
  <c r="J42" i="4"/>
  <c r="I42" i="4"/>
  <c r="H42" i="4"/>
  <c r="G42" i="4"/>
  <c r="F42" i="4"/>
  <c r="E42" i="4"/>
  <c r="D42" i="4"/>
  <c r="C42" i="4"/>
  <c r="M42" i="3"/>
  <c r="L42" i="3"/>
  <c r="K42" i="3"/>
  <c r="J42" i="3"/>
  <c r="I42" i="3"/>
  <c r="H42" i="3"/>
  <c r="G42" i="3"/>
  <c r="F42" i="3"/>
  <c r="E42" i="3"/>
  <c r="D42" i="3"/>
  <c r="C42" i="3"/>
  <c r="M42" i="2"/>
  <c r="L42" i="2"/>
  <c r="K42" i="2"/>
  <c r="J42" i="2"/>
  <c r="I42" i="2"/>
  <c r="H42" i="2"/>
  <c r="G42" i="2"/>
  <c r="F42" i="2"/>
  <c r="E42" i="2"/>
  <c r="D42" i="2"/>
  <c r="C42" i="2"/>
  <c r="M42" i="1"/>
  <c r="L42" i="1"/>
  <c r="K42" i="1"/>
  <c r="J42" i="1"/>
  <c r="I42" i="1"/>
  <c r="H42" i="1"/>
  <c r="G42" i="1"/>
  <c r="F42" i="1"/>
  <c r="E42" i="1"/>
  <c r="D42" i="1"/>
  <c r="C42" i="1"/>
  <c r="J22" i="13" l="1"/>
  <c r="B22" i="13"/>
  <c r="F22" i="13"/>
  <c r="G22" i="13"/>
  <c r="K22" i="13"/>
  <c r="D22" i="13"/>
  <c r="H22" i="13"/>
  <c r="L22" i="13"/>
  <c r="E22" i="13"/>
  <c r="I22" i="13"/>
  <c r="O22" i="13" l="1"/>
  <c r="P22" i="13" s="1"/>
  <c r="Q22" i="13" s="1"/>
  <c r="M44" i="12" l="1"/>
  <c r="L44" i="12"/>
  <c r="K44" i="12"/>
  <c r="J44" i="12"/>
  <c r="I44" i="12"/>
  <c r="H44" i="12"/>
  <c r="G44" i="12"/>
  <c r="F44" i="12"/>
  <c r="E44" i="12"/>
  <c r="D44" i="12"/>
  <c r="C44" i="12"/>
  <c r="M44" i="11"/>
  <c r="L44" i="11"/>
  <c r="K44" i="11"/>
  <c r="J44" i="11"/>
  <c r="I44" i="11"/>
  <c r="H44" i="11"/>
  <c r="G44" i="11"/>
  <c r="F44" i="11"/>
  <c r="E44" i="11"/>
  <c r="D44" i="11"/>
  <c r="C44" i="11"/>
  <c r="M44" i="10"/>
  <c r="L44" i="10"/>
  <c r="K44" i="10"/>
  <c r="J44" i="10"/>
  <c r="I44" i="10"/>
  <c r="H44" i="10"/>
  <c r="G44" i="10"/>
  <c r="F44" i="10"/>
  <c r="E44" i="10"/>
  <c r="D44" i="10"/>
  <c r="C44" i="10"/>
  <c r="M44" i="9"/>
  <c r="L44" i="9"/>
  <c r="K44" i="9"/>
  <c r="J44" i="9"/>
  <c r="I44" i="9"/>
  <c r="H44" i="9"/>
  <c r="G44" i="9"/>
  <c r="F44" i="9"/>
  <c r="E44" i="9"/>
  <c r="D44" i="9"/>
  <c r="C44" i="9"/>
  <c r="M44" i="8"/>
  <c r="L44" i="8"/>
  <c r="K44" i="8"/>
  <c r="J44" i="8"/>
  <c r="I44" i="8"/>
  <c r="H44" i="8"/>
  <c r="G44" i="8"/>
  <c r="F44" i="8"/>
  <c r="E44" i="8"/>
  <c r="D44" i="8"/>
  <c r="C44" i="8"/>
  <c r="M44" i="7"/>
  <c r="L44" i="7"/>
  <c r="K44" i="7"/>
  <c r="J44" i="7"/>
  <c r="I44" i="7"/>
  <c r="H44" i="7"/>
  <c r="G44" i="7"/>
  <c r="F44" i="7"/>
  <c r="E44" i="7"/>
  <c r="D44" i="7"/>
  <c r="C44" i="7"/>
  <c r="M44" i="6"/>
  <c r="L44" i="6"/>
  <c r="K44" i="6"/>
  <c r="J44" i="6"/>
  <c r="I44" i="6"/>
  <c r="H44" i="6"/>
  <c r="G44" i="6"/>
  <c r="F44" i="6"/>
  <c r="E44" i="6"/>
  <c r="D44" i="6"/>
  <c r="C44" i="6"/>
  <c r="M44" i="5"/>
  <c r="L44" i="5"/>
  <c r="K44" i="5"/>
  <c r="J44" i="5"/>
  <c r="I44" i="5"/>
  <c r="H44" i="5"/>
  <c r="G44" i="5"/>
  <c r="F44" i="5"/>
  <c r="E44" i="5"/>
  <c r="D44" i="5"/>
  <c r="C44" i="5"/>
  <c r="M44" i="4"/>
  <c r="L44" i="4"/>
  <c r="K44" i="4"/>
  <c r="J44" i="4"/>
  <c r="I44" i="4"/>
  <c r="H44" i="4"/>
  <c r="G44" i="4"/>
  <c r="F44" i="4"/>
  <c r="E44" i="4"/>
  <c r="D44" i="4"/>
  <c r="C44" i="4"/>
  <c r="M44" i="3"/>
  <c r="L44" i="3"/>
  <c r="K44" i="3"/>
  <c r="J44" i="3"/>
  <c r="I44" i="3"/>
  <c r="H44" i="3"/>
  <c r="G44" i="3"/>
  <c r="F44" i="3"/>
  <c r="E44" i="3"/>
  <c r="D44" i="3"/>
  <c r="C44" i="3"/>
  <c r="M44" i="2"/>
  <c r="L44" i="2"/>
  <c r="K44" i="2"/>
  <c r="J44" i="2"/>
  <c r="I44" i="2"/>
  <c r="H44" i="2"/>
  <c r="G44" i="2"/>
  <c r="F44" i="2"/>
  <c r="E44" i="2"/>
  <c r="D44" i="2"/>
  <c r="C44" i="2"/>
  <c r="M44" i="1"/>
  <c r="L44" i="1"/>
  <c r="K44" i="1"/>
  <c r="J44" i="1"/>
  <c r="I44" i="1"/>
  <c r="H44" i="1"/>
  <c r="G44" i="1"/>
  <c r="F44" i="1"/>
  <c r="E44" i="1"/>
  <c r="D44" i="1"/>
  <c r="C44" i="1"/>
  <c r="M24" i="13" l="1"/>
  <c r="J24" i="13"/>
  <c r="H24" i="13"/>
  <c r="E24" i="13"/>
  <c r="L24" i="13"/>
  <c r="D24" i="13"/>
  <c r="F24" i="13"/>
  <c r="G24" i="13"/>
  <c r="K24" i="13"/>
  <c r="I24" i="13"/>
  <c r="B24" i="13"/>
  <c r="M46" i="12" l="1"/>
  <c r="L46" i="12"/>
  <c r="K46" i="12"/>
  <c r="J46" i="12"/>
  <c r="I46" i="12"/>
  <c r="H46" i="12"/>
  <c r="G46" i="12"/>
  <c r="F46" i="12"/>
  <c r="E46" i="12"/>
  <c r="D46" i="12"/>
  <c r="C46" i="12"/>
  <c r="M45" i="12"/>
  <c r="L45" i="12"/>
  <c r="K45" i="12"/>
  <c r="J45" i="12"/>
  <c r="I45" i="12"/>
  <c r="H45" i="12"/>
  <c r="G45" i="12"/>
  <c r="F45" i="12"/>
  <c r="E45" i="12"/>
  <c r="D45" i="12"/>
  <c r="C45" i="12"/>
  <c r="M43" i="12"/>
  <c r="L43" i="12"/>
  <c r="K43" i="12"/>
  <c r="J43" i="12"/>
  <c r="I43" i="12"/>
  <c r="H43" i="12"/>
  <c r="G43" i="12"/>
  <c r="F43" i="12"/>
  <c r="E43" i="12"/>
  <c r="D43" i="12"/>
  <c r="C43" i="12"/>
  <c r="M41" i="12"/>
  <c r="L41" i="12"/>
  <c r="K41" i="12"/>
  <c r="J41" i="12"/>
  <c r="I41" i="12"/>
  <c r="H41" i="12"/>
  <c r="G41" i="12"/>
  <c r="F41" i="12"/>
  <c r="E41" i="12"/>
  <c r="D41" i="12"/>
  <c r="C41" i="12"/>
  <c r="M40" i="12"/>
  <c r="L40" i="12"/>
  <c r="K40" i="12"/>
  <c r="J40" i="12"/>
  <c r="I40" i="12"/>
  <c r="H40" i="12"/>
  <c r="G40" i="12"/>
  <c r="F40" i="12"/>
  <c r="E40" i="12"/>
  <c r="D40" i="12"/>
  <c r="C40" i="12"/>
  <c r="M39" i="12"/>
  <c r="L39" i="12"/>
  <c r="K39" i="12"/>
  <c r="J39" i="12"/>
  <c r="I39" i="12"/>
  <c r="H39" i="12"/>
  <c r="G39" i="12"/>
  <c r="F39" i="12"/>
  <c r="E39" i="12"/>
  <c r="D39" i="12"/>
  <c r="C39" i="12"/>
  <c r="M37" i="12"/>
  <c r="L37" i="12"/>
  <c r="K37" i="12"/>
  <c r="J37" i="12"/>
  <c r="I37" i="12"/>
  <c r="H37" i="12"/>
  <c r="G37" i="12"/>
  <c r="F37" i="12"/>
  <c r="E37" i="12"/>
  <c r="D37" i="12"/>
  <c r="C37" i="12"/>
  <c r="M36" i="12"/>
  <c r="L36" i="12"/>
  <c r="K36" i="12"/>
  <c r="J36" i="12"/>
  <c r="I36" i="12"/>
  <c r="H36" i="12"/>
  <c r="G36" i="12"/>
  <c r="F36" i="12"/>
  <c r="E36" i="12"/>
  <c r="D36" i="12"/>
  <c r="C36" i="12"/>
  <c r="M35" i="12"/>
  <c r="L35" i="12"/>
  <c r="K35" i="12"/>
  <c r="J35" i="12"/>
  <c r="I35" i="12"/>
  <c r="H35" i="12"/>
  <c r="G35" i="12"/>
  <c r="F35" i="12"/>
  <c r="E35" i="12"/>
  <c r="D35" i="12"/>
  <c r="C35" i="12"/>
  <c r="M46" i="11"/>
  <c r="L46" i="11"/>
  <c r="K46" i="11"/>
  <c r="J46" i="11"/>
  <c r="I46" i="11"/>
  <c r="H46" i="11"/>
  <c r="G46" i="11"/>
  <c r="F46" i="11"/>
  <c r="E46" i="11"/>
  <c r="D46" i="11"/>
  <c r="C46" i="11"/>
  <c r="M45" i="11"/>
  <c r="L45" i="11"/>
  <c r="K45" i="11"/>
  <c r="J45" i="11"/>
  <c r="I45" i="11"/>
  <c r="H45" i="11"/>
  <c r="G45" i="11"/>
  <c r="F45" i="11"/>
  <c r="E45" i="11"/>
  <c r="D45" i="11"/>
  <c r="C45" i="11"/>
  <c r="M43" i="11"/>
  <c r="L43" i="11"/>
  <c r="K43" i="11"/>
  <c r="J43" i="11"/>
  <c r="I43" i="11"/>
  <c r="H43" i="11"/>
  <c r="G43" i="11"/>
  <c r="F43" i="11"/>
  <c r="E43" i="11"/>
  <c r="D43" i="11"/>
  <c r="C43" i="11"/>
  <c r="M41" i="11"/>
  <c r="L41" i="11"/>
  <c r="K41" i="11"/>
  <c r="J41" i="11"/>
  <c r="I41" i="11"/>
  <c r="H41" i="11"/>
  <c r="G41" i="11"/>
  <c r="F41" i="11"/>
  <c r="E41" i="11"/>
  <c r="D41" i="11"/>
  <c r="C41" i="11"/>
  <c r="M40" i="11"/>
  <c r="L40" i="11"/>
  <c r="K40" i="11"/>
  <c r="J40" i="11"/>
  <c r="I40" i="11"/>
  <c r="H40" i="11"/>
  <c r="G40" i="11"/>
  <c r="F40" i="11"/>
  <c r="E40" i="11"/>
  <c r="D40" i="11"/>
  <c r="C40" i="11"/>
  <c r="M39" i="11"/>
  <c r="L39" i="11"/>
  <c r="K39" i="11"/>
  <c r="J39" i="11"/>
  <c r="I39" i="11"/>
  <c r="H39" i="11"/>
  <c r="G39" i="11"/>
  <c r="F39" i="11"/>
  <c r="E39" i="11"/>
  <c r="D39" i="11"/>
  <c r="C39" i="11"/>
  <c r="M37" i="11"/>
  <c r="L37" i="11"/>
  <c r="K37" i="11"/>
  <c r="J37" i="11"/>
  <c r="I37" i="11"/>
  <c r="H37" i="11"/>
  <c r="G37" i="11"/>
  <c r="F37" i="11"/>
  <c r="E37" i="11"/>
  <c r="D37" i="11"/>
  <c r="C37" i="11"/>
  <c r="M36" i="11"/>
  <c r="L36" i="11"/>
  <c r="K36" i="11"/>
  <c r="J36" i="11"/>
  <c r="I36" i="11"/>
  <c r="H36" i="11"/>
  <c r="G36" i="11"/>
  <c r="F36" i="11"/>
  <c r="E36" i="11"/>
  <c r="D36" i="11"/>
  <c r="C36" i="11"/>
  <c r="M35" i="11"/>
  <c r="L35" i="11"/>
  <c r="K35" i="11"/>
  <c r="J35" i="11"/>
  <c r="I35" i="11"/>
  <c r="H35" i="11"/>
  <c r="G35" i="11"/>
  <c r="F35" i="11"/>
  <c r="E35" i="11"/>
  <c r="D35" i="11"/>
  <c r="C35" i="11"/>
  <c r="M46" i="10"/>
  <c r="L46" i="10"/>
  <c r="K46" i="10"/>
  <c r="J46" i="10"/>
  <c r="I46" i="10"/>
  <c r="H46" i="10"/>
  <c r="G46" i="10"/>
  <c r="F46" i="10"/>
  <c r="E46" i="10"/>
  <c r="D46" i="10"/>
  <c r="C46" i="10"/>
  <c r="M45" i="10"/>
  <c r="L45" i="10"/>
  <c r="K45" i="10"/>
  <c r="J45" i="10"/>
  <c r="I45" i="10"/>
  <c r="H45" i="10"/>
  <c r="G45" i="10"/>
  <c r="F45" i="10"/>
  <c r="E45" i="10"/>
  <c r="D45" i="10"/>
  <c r="C45" i="10"/>
  <c r="M43" i="10"/>
  <c r="L43" i="10"/>
  <c r="K43" i="10"/>
  <c r="J43" i="10"/>
  <c r="I43" i="10"/>
  <c r="H43" i="10"/>
  <c r="G43" i="10"/>
  <c r="F43" i="10"/>
  <c r="E43" i="10"/>
  <c r="D43" i="10"/>
  <c r="C43" i="10"/>
  <c r="M41" i="10"/>
  <c r="L41" i="10"/>
  <c r="K41" i="10"/>
  <c r="J41" i="10"/>
  <c r="I41" i="10"/>
  <c r="H41" i="10"/>
  <c r="G41" i="10"/>
  <c r="F41" i="10"/>
  <c r="E41" i="10"/>
  <c r="D41" i="10"/>
  <c r="C41" i="10"/>
  <c r="M40" i="10"/>
  <c r="L40" i="10"/>
  <c r="K40" i="10"/>
  <c r="J40" i="10"/>
  <c r="I40" i="10"/>
  <c r="H40" i="10"/>
  <c r="G40" i="10"/>
  <c r="F40" i="10"/>
  <c r="E40" i="10"/>
  <c r="D40" i="10"/>
  <c r="C40" i="10"/>
  <c r="M39" i="10"/>
  <c r="L39" i="10"/>
  <c r="K39" i="10"/>
  <c r="J39" i="10"/>
  <c r="I39" i="10"/>
  <c r="H39" i="10"/>
  <c r="G39" i="10"/>
  <c r="F39" i="10"/>
  <c r="E39" i="10"/>
  <c r="D39" i="10"/>
  <c r="C39" i="10"/>
  <c r="M37" i="10"/>
  <c r="L37" i="10"/>
  <c r="K37" i="10"/>
  <c r="J37" i="10"/>
  <c r="I37" i="10"/>
  <c r="H37" i="10"/>
  <c r="G37" i="10"/>
  <c r="F37" i="10"/>
  <c r="E37" i="10"/>
  <c r="D37" i="10"/>
  <c r="C37" i="10"/>
  <c r="M36" i="10"/>
  <c r="L36" i="10"/>
  <c r="K36" i="10"/>
  <c r="J36" i="10"/>
  <c r="I36" i="10"/>
  <c r="H36" i="10"/>
  <c r="G36" i="10"/>
  <c r="F36" i="10"/>
  <c r="E36" i="10"/>
  <c r="D36" i="10"/>
  <c r="C36" i="10"/>
  <c r="M35" i="10"/>
  <c r="L35" i="10"/>
  <c r="K35" i="10"/>
  <c r="J35" i="10"/>
  <c r="I35" i="10"/>
  <c r="H35" i="10"/>
  <c r="G35" i="10"/>
  <c r="F35" i="10"/>
  <c r="E35" i="10"/>
  <c r="D35" i="10"/>
  <c r="C35" i="10"/>
  <c r="M46" i="9"/>
  <c r="L46" i="9"/>
  <c r="K46" i="9"/>
  <c r="J46" i="9"/>
  <c r="I46" i="9"/>
  <c r="H46" i="9"/>
  <c r="G46" i="9"/>
  <c r="F46" i="9"/>
  <c r="E46" i="9"/>
  <c r="D46" i="9"/>
  <c r="C46" i="9"/>
  <c r="M45" i="9"/>
  <c r="L45" i="9"/>
  <c r="K45" i="9"/>
  <c r="J45" i="9"/>
  <c r="I45" i="9"/>
  <c r="H45" i="9"/>
  <c r="G45" i="9"/>
  <c r="F45" i="9"/>
  <c r="E45" i="9"/>
  <c r="D45" i="9"/>
  <c r="C45" i="9"/>
  <c r="M43" i="9"/>
  <c r="L43" i="9"/>
  <c r="K43" i="9"/>
  <c r="J43" i="9"/>
  <c r="I43" i="9"/>
  <c r="H43" i="9"/>
  <c r="G43" i="9"/>
  <c r="F43" i="9"/>
  <c r="E43" i="9"/>
  <c r="D43" i="9"/>
  <c r="C43" i="9"/>
  <c r="M41" i="9"/>
  <c r="L41" i="9"/>
  <c r="K41" i="9"/>
  <c r="J41" i="9"/>
  <c r="I41" i="9"/>
  <c r="H41" i="9"/>
  <c r="G41" i="9"/>
  <c r="F41" i="9"/>
  <c r="E41" i="9"/>
  <c r="D41" i="9"/>
  <c r="C41" i="9"/>
  <c r="M40" i="9"/>
  <c r="L40" i="9"/>
  <c r="K40" i="9"/>
  <c r="J40" i="9"/>
  <c r="I40" i="9"/>
  <c r="H40" i="9"/>
  <c r="G40" i="9"/>
  <c r="F40" i="9"/>
  <c r="E40" i="9"/>
  <c r="D40" i="9"/>
  <c r="C40" i="9"/>
  <c r="M39" i="9"/>
  <c r="L39" i="9"/>
  <c r="K39" i="9"/>
  <c r="J39" i="9"/>
  <c r="I39" i="9"/>
  <c r="H39" i="9"/>
  <c r="G39" i="9"/>
  <c r="F39" i="9"/>
  <c r="E39" i="9"/>
  <c r="D39" i="9"/>
  <c r="C39" i="9"/>
  <c r="M37" i="9"/>
  <c r="L37" i="9"/>
  <c r="K37" i="9"/>
  <c r="J37" i="9"/>
  <c r="I37" i="9"/>
  <c r="H37" i="9"/>
  <c r="G37" i="9"/>
  <c r="F37" i="9"/>
  <c r="E37" i="9"/>
  <c r="D37" i="9"/>
  <c r="C37" i="9"/>
  <c r="M36" i="9"/>
  <c r="L36" i="9"/>
  <c r="K36" i="9"/>
  <c r="J36" i="9"/>
  <c r="I36" i="9"/>
  <c r="H36" i="9"/>
  <c r="G36" i="9"/>
  <c r="F36" i="9"/>
  <c r="E36" i="9"/>
  <c r="D36" i="9"/>
  <c r="C36" i="9"/>
  <c r="M35" i="9"/>
  <c r="L35" i="9"/>
  <c r="K35" i="9"/>
  <c r="J35" i="9"/>
  <c r="I35" i="9"/>
  <c r="H35" i="9"/>
  <c r="G35" i="9"/>
  <c r="F35" i="9"/>
  <c r="E35" i="9"/>
  <c r="D35" i="9"/>
  <c r="C35" i="9"/>
  <c r="M46" i="8"/>
  <c r="L46" i="8"/>
  <c r="K46" i="8"/>
  <c r="J46" i="8"/>
  <c r="I46" i="8"/>
  <c r="H46" i="8"/>
  <c r="G46" i="8"/>
  <c r="F46" i="8"/>
  <c r="E46" i="8"/>
  <c r="D46" i="8"/>
  <c r="C46" i="8"/>
  <c r="M45" i="8"/>
  <c r="L45" i="8"/>
  <c r="K45" i="8"/>
  <c r="J45" i="8"/>
  <c r="I45" i="8"/>
  <c r="H45" i="8"/>
  <c r="G45" i="8"/>
  <c r="F45" i="8"/>
  <c r="E45" i="8"/>
  <c r="D45" i="8"/>
  <c r="C45" i="8"/>
  <c r="M41" i="8"/>
  <c r="L41" i="8"/>
  <c r="K41" i="8"/>
  <c r="J41" i="8"/>
  <c r="I41" i="8"/>
  <c r="H41" i="8"/>
  <c r="G41" i="8"/>
  <c r="F41" i="8"/>
  <c r="E41" i="8"/>
  <c r="D41" i="8"/>
  <c r="C41" i="8"/>
  <c r="M40" i="8"/>
  <c r="L40" i="8"/>
  <c r="K40" i="8"/>
  <c r="J40" i="8"/>
  <c r="I40" i="8"/>
  <c r="H40" i="8"/>
  <c r="G40" i="8"/>
  <c r="F40" i="8"/>
  <c r="E40" i="8"/>
  <c r="D40" i="8"/>
  <c r="C40" i="8"/>
  <c r="M39" i="8"/>
  <c r="L39" i="8"/>
  <c r="K39" i="8"/>
  <c r="J39" i="8"/>
  <c r="I39" i="8"/>
  <c r="H39" i="8"/>
  <c r="G39" i="8"/>
  <c r="F39" i="8"/>
  <c r="E39" i="8"/>
  <c r="D39" i="8"/>
  <c r="C39" i="8"/>
  <c r="M37" i="8"/>
  <c r="L37" i="8"/>
  <c r="K37" i="8"/>
  <c r="J37" i="8"/>
  <c r="I37" i="8"/>
  <c r="H37" i="8"/>
  <c r="G37" i="8"/>
  <c r="F37" i="8"/>
  <c r="E37" i="8"/>
  <c r="D37" i="8"/>
  <c r="C37" i="8"/>
  <c r="M36" i="8"/>
  <c r="L36" i="8"/>
  <c r="K36" i="8"/>
  <c r="J36" i="8"/>
  <c r="I36" i="8"/>
  <c r="H36" i="8"/>
  <c r="G36" i="8"/>
  <c r="F36" i="8"/>
  <c r="E36" i="8"/>
  <c r="D36" i="8"/>
  <c r="C36" i="8"/>
  <c r="M35" i="8"/>
  <c r="L35" i="8"/>
  <c r="K35" i="8"/>
  <c r="J35" i="8"/>
  <c r="I35" i="8"/>
  <c r="H35" i="8"/>
  <c r="G35" i="8"/>
  <c r="F35" i="8"/>
  <c r="E35" i="8"/>
  <c r="D35" i="8"/>
  <c r="C35" i="8"/>
  <c r="M46" i="7"/>
  <c r="L46" i="7"/>
  <c r="K46" i="7"/>
  <c r="J46" i="7"/>
  <c r="I46" i="7"/>
  <c r="H46" i="7"/>
  <c r="G46" i="7"/>
  <c r="F46" i="7"/>
  <c r="E46" i="7"/>
  <c r="D46" i="7"/>
  <c r="C46" i="7"/>
  <c r="M45" i="7"/>
  <c r="L45" i="7"/>
  <c r="K45" i="7"/>
  <c r="J45" i="7"/>
  <c r="I45" i="7"/>
  <c r="H45" i="7"/>
  <c r="G45" i="7"/>
  <c r="F45" i="7"/>
  <c r="E45" i="7"/>
  <c r="D45" i="7"/>
  <c r="C45" i="7"/>
  <c r="M43" i="7"/>
  <c r="L43" i="7"/>
  <c r="K43" i="7"/>
  <c r="J43" i="7"/>
  <c r="I43" i="7"/>
  <c r="H43" i="7"/>
  <c r="G43" i="7"/>
  <c r="F43" i="7"/>
  <c r="E43" i="7"/>
  <c r="D43" i="7"/>
  <c r="C43" i="7"/>
  <c r="M41" i="7"/>
  <c r="L41" i="7"/>
  <c r="K41" i="7"/>
  <c r="J41" i="7"/>
  <c r="I41" i="7"/>
  <c r="H41" i="7"/>
  <c r="G41" i="7"/>
  <c r="F41" i="7"/>
  <c r="E41" i="7"/>
  <c r="D41" i="7"/>
  <c r="C41" i="7"/>
  <c r="M40" i="7"/>
  <c r="L40" i="7"/>
  <c r="K40" i="7"/>
  <c r="J40" i="7"/>
  <c r="I40" i="7"/>
  <c r="H40" i="7"/>
  <c r="G40" i="7"/>
  <c r="F40" i="7"/>
  <c r="E40" i="7"/>
  <c r="D40" i="7"/>
  <c r="C40" i="7"/>
  <c r="M39" i="7"/>
  <c r="L39" i="7"/>
  <c r="K39" i="7"/>
  <c r="J39" i="7"/>
  <c r="I39" i="7"/>
  <c r="H39" i="7"/>
  <c r="G39" i="7"/>
  <c r="F39" i="7"/>
  <c r="E39" i="7"/>
  <c r="D39" i="7"/>
  <c r="C39" i="7"/>
  <c r="M37" i="7"/>
  <c r="L37" i="7"/>
  <c r="K37" i="7"/>
  <c r="J37" i="7"/>
  <c r="I37" i="7"/>
  <c r="H37" i="7"/>
  <c r="G37" i="7"/>
  <c r="F37" i="7"/>
  <c r="E37" i="7"/>
  <c r="D37" i="7"/>
  <c r="C37" i="7"/>
  <c r="M36" i="7"/>
  <c r="L36" i="7"/>
  <c r="K36" i="7"/>
  <c r="J36" i="7"/>
  <c r="I36" i="7"/>
  <c r="H36" i="7"/>
  <c r="G36" i="7"/>
  <c r="F36" i="7"/>
  <c r="E36" i="7"/>
  <c r="D36" i="7"/>
  <c r="C36" i="7"/>
  <c r="M35" i="7"/>
  <c r="L35" i="7"/>
  <c r="K35" i="7"/>
  <c r="J35" i="7"/>
  <c r="I35" i="7"/>
  <c r="H35" i="7"/>
  <c r="G35" i="7"/>
  <c r="F35" i="7"/>
  <c r="E35" i="7"/>
  <c r="D35" i="7"/>
  <c r="C35" i="7"/>
  <c r="M46" i="6"/>
  <c r="L46" i="6"/>
  <c r="K46" i="6"/>
  <c r="J46" i="6"/>
  <c r="I46" i="6"/>
  <c r="H46" i="6"/>
  <c r="G46" i="6"/>
  <c r="F46" i="6"/>
  <c r="E46" i="6"/>
  <c r="D46" i="6"/>
  <c r="C46" i="6"/>
  <c r="M45" i="6"/>
  <c r="L45" i="6"/>
  <c r="K45" i="6"/>
  <c r="J45" i="6"/>
  <c r="I45" i="6"/>
  <c r="H45" i="6"/>
  <c r="G45" i="6"/>
  <c r="F45" i="6"/>
  <c r="E45" i="6"/>
  <c r="D45" i="6"/>
  <c r="C45" i="6"/>
  <c r="M43" i="6"/>
  <c r="L43" i="6"/>
  <c r="K43" i="6"/>
  <c r="J43" i="6"/>
  <c r="I43" i="6"/>
  <c r="H43" i="6"/>
  <c r="G43" i="6"/>
  <c r="F43" i="6"/>
  <c r="E43" i="6"/>
  <c r="D43" i="6"/>
  <c r="C43" i="6"/>
  <c r="M41" i="6"/>
  <c r="L41" i="6"/>
  <c r="K41" i="6"/>
  <c r="J41" i="6"/>
  <c r="I41" i="6"/>
  <c r="H41" i="6"/>
  <c r="G41" i="6"/>
  <c r="F41" i="6"/>
  <c r="E41" i="6"/>
  <c r="D41" i="6"/>
  <c r="C41" i="6"/>
  <c r="M40" i="6"/>
  <c r="L40" i="6"/>
  <c r="K40" i="6"/>
  <c r="J40" i="6"/>
  <c r="I40" i="6"/>
  <c r="H40" i="6"/>
  <c r="G40" i="6"/>
  <c r="F40" i="6"/>
  <c r="E40" i="6"/>
  <c r="D40" i="6"/>
  <c r="C40" i="6"/>
  <c r="M39" i="6"/>
  <c r="L39" i="6"/>
  <c r="K39" i="6"/>
  <c r="J39" i="6"/>
  <c r="I39" i="6"/>
  <c r="H39" i="6"/>
  <c r="G39" i="6"/>
  <c r="F39" i="6"/>
  <c r="E39" i="6"/>
  <c r="D39" i="6"/>
  <c r="C39" i="6"/>
  <c r="M37" i="6"/>
  <c r="L37" i="6"/>
  <c r="K37" i="6"/>
  <c r="J37" i="6"/>
  <c r="I37" i="6"/>
  <c r="H37" i="6"/>
  <c r="G37" i="6"/>
  <c r="F37" i="6"/>
  <c r="E37" i="6"/>
  <c r="D37" i="6"/>
  <c r="C37" i="6"/>
  <c r="M36" i="6"/>
  <c r="L36" i="6"/>
  <c r="K36" i="6"/>
  <c r="J36" i="6"/>
  <c r="I36" i="6"/>
  <c r="H36" i="6"/>
  <c r="G36" i="6"/>
  <c r="F36" i="6"/>
  <c r="E36" i="6"/>
  <c r="D36" i="6"/>
  <c r="C36" i="6"/>
  <c r="M35" i="6"/>
  <c r="L35" i="6"/>
  <c r="K35" i="6"/>
  <c r="J35" i="6"/>
  <c r="I35" i="6"/>
  <c r="H35" i="6"/>
  <c r="G35" i="6"/>
  <c r="F35" i="6"/>
  <c r="E35" i="6"/>
  <c r="D35" i="6"/>
  <c r="C35" i="6"/>
  <c r="M46" i="5"/>
  <c r="L46" i="5"/>
  <c r="K46" i="5"/>
  <c r="J46" i="5"/>
  <c r="I46" i="5"/>
  <c r="H46" i="5"/>
  <c r="G46" i="5"/>
  <c r="F46" i="5"/>
  <c r="E46" i="5"/>
  <c r="D46" i="5"/>
  <c r="C46" i="5"/>
  <c r="M45" i="5"/>
  <c r="L45" i="5"/>
  <c r="K45" i="5"/>
  <c r="J45" i="5"/>
  <c r="I45" i="5"/>
  <c r="H45" i="5"/>
  <c r="G45" i="5"/>
  <c r="F45" i="5"/>
  <c r="E45" i="5"/>
  <c r="D45" i="5"/>
  <c r="C45" i="5"/>
  <c r="M43" i="5"/>
  <c r="L43" i="5"/>
  <c r="K43" i="5"/>
  <c r="J43" i="5"/>
  <c r="I43" i="5"/>
  <c r="H43" i="5"/>
  <c r="G43" i="5"/>
  <c r="F43" i="5"/>
  <c r="E43" i="5"/>
  <c r="D43" i="5"/>
  <c r="C43" i="5"/>
  <c r="M41" i="5"/>
  <c r="L41" i="5"/>
  <c r="K41" i="5"/>
  <c r="J41" i="5"/>
  <c r="I41" i="5"/>
  <c r="H41" i="5"/>
  <c r="G41" i="5"/>
  <c r="F41" i="5"/>
  <c r="E41" i="5"/>
  <c r="D41" i="5"/>
  <c r="C41" i="5"/>
  <c r="M40" i="5"/>
  <c r="L40" i="5"/>
  <c r="K40" i="5"/>
  <c r="J40" i="5"/>
  <c r="I40" i="5"/>
  <c r="H40" i="5"/>
  <c r="G40" i="5"/>
  <c r="F40" i="5"/>
  <c r="E40" i="5"/>
  <c r="D40" i="5"/>
  <c r="C40" i="5"/>
  <c r="M39" i="5"/>
  <c r="L39" i="5"/>
  <c r="K39" i="5"/>
  <c r="J39" i="5"/>
  <c r="I39" i="5"/>
  <c r="H39" i="5"/>
  <c r="G39" i="5"/>
  <c r="F39" i="5"/>
  <c r="E39" i="5"/>
  <c r="D39" i="5"/>
  <c r="C39" i="5"/>
  <c r="M37" i="5"/>
  <c r="L37" i="5"/>
  <c r="K37" i="5"/>
  <c r="J37" i="5"/>
  <c r="I37" i="5"/>
  <c r="H37" i="5"/>
  <c r="G37" i="5"/>
  <c r="F37" i="5"/>
  <c r="E37" i="5"/>
  <c r="D37" i="5"/>
  <c r="C37" i="5"/>
  <c r="M36" i="5"/>
  <c r="L36" i="5"/>
  <c r="K36" i="5"/>
  <c r="J36" i="5"/>
  <c r="I36" i="5"/>
  <c r="H36" i="5"/>
  <c r="G36" i="5"/>
  <c r="F36" i="5"/>
  <c r="E36" i="5"/>
  <c r="D36" i="5"/>
  <c r="C36" i="5"/>
  <c r="M35" i="5"/>
  <c r="L35" i="5"/>
  <c r="K35" i="5"/>
  <c r="J35" i="5"/>
  <c r="I35" i="5"/>
  <c r="H35" i="5"/>
  <c r="G35" i="5"/>
  <c r="F35" i="5"/>
  <c r="E35" i="5"/>
  <c r="D35" i="5"/>
  <c r="C35" i="5"/>
  <c r="M46" i="4"/>
  <c r="L46" i="4"/>
  <c r="K46" i="4"/>
  <c r="J46" i="4"/>
  <c r="I46" i="4"/>
  <c r="H46" i="4"/>
  <c r="G46" i="4"/>
  <c r="F46" i="4"/>
  <c r="E46" i="4"/>
  <c r="D46" i="4"/>
  <c r="C46" i="4"/>
  <c r="M45" i="4"/>
  <c r="L45" i="4"/>
  <c r="K45" i="4"/>
  <c r="J45" i="4"/>
  <c r="I45" i="4"/>
  <c r="H45" i="4"/>
  <c r="G45" i="4"/>
  <c r="F45" i="4"/>
  <c r="E45" i="4"/>
  <c r="D45" i="4"/>
  <c r="C45" i="4"/>
  <c r="M43" i="4"/>
  <c r="L43" i="4"/>
  <c r="K43" i="4"/>
  <c r="J43" i="4"/>
  <c r="I43" i="4"/>
  <c r="H43" i="4"/>
  <c r="G43" i="4"/>
  <c r="F43" i="4"/>
  <c r="E43" i="4"/>
  <c r="D43" i="4"/>
  <c r="C43" i="4"/>
  <c r="M41" i="4"/>
  <c r="L41" i="4"/>
  <c r="K41" i="4"/>
  <c r="J41" i="4"/>
  <c r="I41" i="4"/>
  <c r="H41" i="4"/>
  <c r="G41" i="4"/>
  <c r="F41" i="4"/>
  <c r="E41" i="4"/>
  <c r="D41" i="4"/>
  <c r="C41" i="4"/>
  <c r="M40" i="4"/>
  <c r="L40" i="4"/>
  <c r="K40" i="4"/>
  <c r="J40" i="4"/>
  <c r="I40" i="4"/>
  <c r="H40" i="4"/>
  <c r="G40" i="4"/>
  <c r="F40" i="4"/>
  <c r="E40" i="4"/>
  <c r="D40" i="4"/>
  <c r="C40" i="4"/>
  <c r="M39" i="4"/>
  <c r="L39" i="4"/>
  <c r="K39" i="4"/>
  <c r="J39" i="4"/>
  <c r="I39" i="4"/>
  <c r="H39" i="4"/>
  <c r="G39" i="4"/>
  <c r="F39" i="4"/>
  <c r="E39" i="4"/>
  <c r="D39" i="4"/>
  <c r="C39" i="4"/>
  <c r="M37" i="4"/>
  <c r="L37" i="4"/>
  <c r="K37" i="4"/>
  <c r="J37" i="4"/>
  <c r="I37" i="4"/>
  <c r="H37" i="4"/>
  <c r="G37" i="4"/>
  <c r="F37" i="4"/>
  <c r="E37" i="4"/>
  <c r="D37" i="4"/>
  <c r="C37" i="4"/>
  <c r="M36" i="4"/>
  <c r="L36" i="4"/>
  <c r="K36" i="4"/>
  <c r="J36" i="4"/>
  <c r="I36" i="4"/>
  <c r="H36" i="4"/>
  <c r="G36" i="4"/>
  <c r="F36" i="4"/>
  <c r="E36" i="4"/>
  <c r="D36" i="4"/>
  <c r="C36" i="4"/>
  <c r="M35" i="4"/>
  <c r="L35" i="4"/>
  <c r="K35" i="4"/>
  <c r="J35" i="4"/>
  <c r="I35" i="4"/>
  <c r="H35" i="4"/>
  <c r="G35" i="4"/>
  <c r="F35" i="4"/>
  <c r="E35" i="4"/>
  <c r="D35" i="4"/>
  <c r="C35" i="4"/>
  <c r="M46" i="3"/>
  <c r="L46" i="3"/>
  <c r="K46" i="3"/>
  <c r="J46" i="3"/>
  <c r="I46" i="3"/>
  <c r="H46" i="3"/>
  <c r="G46" i="3"/>
  <c r="F46" i="3"/>
  <c r="E46" i="3"/>
  <c r="D46" i="3"/>
  <c r="C46" i="3"/>
  <c r="M45" i="3"/>
  <c r="L45" i="3"/>
  <c r="K45" i="3"/>
  <c r="J45" i="3"/>
  <c r="I45" i="3"/>
  <c r="H45" i="3"/>
  <c r="G45" i="3"/>
  <c r="F45" i="3"/>
  <c r="E45" i="3"/>
  <c r="D45" i="3"/>
  <c r="C45" i="3"/>
  <c r="M43" i="3"/>
  <c r="L43" i="3"/>
  <c r="K43" i="3"/>
  <c r="J43" i="3"/>
  <c r="I43" i="3"/>
  <c r="H43" i="3"/>
  <c r="G43" i="3"/>
  <c r="F43" i="3"/>
  <c r="E43" i="3"/>
  <c r="D43" i="3"/>
  <c r="C43" i="3"/>
  <c r="M41" i="3"/>
  <c r="L41" i="3"/>
  <c r="K41" i="3"/>
  <c r="J41" i="3"/>
  <c r="I41" i="3"/>
  <c r="H41" i="3"/>
  <c r="G41" i="3"/>
  <c r="F41" i="3"/>
  <c r="E41" i="3"/>
  <c r="D41" i="3"/>
  <c r="C41" i="3"/>
  <c r="M40" i="3"/>
  <c r="L40" i="3"/>
  <c r="K40" i="3"/>
  <c r="J40" i="3"/>
  <c r="I40" i="3"/>
  <c r="H40" i="3"/>
  <c r="G40" i="3"/>
  <c r="F40" i="3"/>
  <c r="E40" i="3"/>
  <c r="D40" i="3"/>
  <c r="C40" i="3"/>
  <c r="M39" i="3"/>
  <c r="L39" i="3"/>
  <c r="K39" i="3"/>
  <c r="J39" i="3"/>
  <c r="I39" i="3"/>
  <c r="H39" i="3"/>
  <c r="G39" i="3"/>
  <c r="F39" i="3"/>
  <c r="E39" i="3"/>
  <c r="D39" i="3"/>
  <c r="C39" i="3"/>
  <c r="M37" i="3"/>
  <c r="L37" i="3"/>
  <c r="K37" i="3"/>
  <c r="J37" i="3"/>
  <c r="I37" i="3"/>
  <c r="H37" i="3"/>
  <c r="G37" i="3"/>
  <c r="F37" i="3"/>
  <c r="E37" i="3"/>
  <c r="D37" i="3"/>
  <c r="C37" i="3"/>
  <c r="M36" i="3"/>
  <c r="L36" i="3"/>
  <c r="K36" i="3"/>
  <c r="J36" i="3"/>
  <c r="I36" i="3"/>
  <c r="H36" i="3"/>
  <c r="G36" i="3"/>
  <c r="F36" i="3"/>
  <c r="E36" i="3"/>
  <c r="D36" i="3"/>
  <c r="C36" i="3"/>
  <c r="M35" i="3"/>
  <c r="L35" i="3"/>
  <c r="K35" i="3"/>
  <c r="J35" i="3"/>
  <c r="I35" i="3"/>
  <c r="H35" i="3"/>
  <c r="G35" i="3"/>
  <c r="F35" i="3"/>
  <c r="E35" i="3"/>
  <c r="D35" i="3"/>
  <c r="C35" i="3"/>
  <c r="M46" i="2"/>
  <c r="L46" i="2"/>
  <c r="K46" i="2"/>
  <c r="J46" i="2"/>
  <c r="I46" i="2"/>
  <c r="H46" i="2"/>
  <c r="G46" i="2"/>
  <c r="F46" i="2"/>
  <c r="E46" i="2"/>
  <c r="D46" i="2"/>
  <c r="C46" i="2"/>
  <c r="M45" i="2"/>
  <c r="L45" i="2"/>
  <c r="K45" i="2"/>
  <c r="J45" i="2"/>
  <c r="I45" i="2"/>
  <c r="H45" i="2"/>
  <c r="G45" i="2"/>
  <c r="F45" i="2"/>
  <c r="E45" i="2"/>
  <c r="D45" i="2"/>
  <c r="C45" i="2"/>
  <c r="M43" i="2"/>
  <c r="L43" i="2"/>
  <c r="K43" i="2"/>
  <c r="J43" i="2"/>
  <c r="I43" i="2"/>
  <c r="H43" i="2"/>
  <c r="G43" i="2"/>
  <c r="F43" i="2"/>
  <c r="E43" i="2"/>
  <c r="D43" i="2"/>
  <c r="C43" i="2"/>
  <c r="M41" i="2"/>
  <c r="L41" i="2"/>
  <c r="K41" i="2"/>
  <c r="J41" i="2"/>
  <c r="I41" i="2"/>
  <c r="H41" i="2"/>
  <c r="G41" i="2"/>
  <c r="F41" i="2"/>
  <c r="E41" i="2"/>
  <c r="D41" i="2"/>
  <c r="C41" i="2"/>
  <c r="M40" i="2"/>
  <c r="L40" i="2"/>
  <c r="K40" i="2"/>
  <c r="J40" i="2"/>
  <c r="I40" i="2"/>
  <c r="H40" i="2"/>
  <c r="G40" i="2"/>
  <c r="F40" i="2"/>
  <c r="E40" i="2"/>
  <c r="D40" i="2"/>
  <c r="C40" i="2"/>
  <c r="M39" i="2"/>
  <c r="L39" i="2"/>
  <c r="K39" i="2"/>
  <c r="J39" i="2"/>
  <c r="I39" i="2"/>
  <c r="H39" i="2"/>
  <c r="G39" i="2"/>
  <c r="F39" i="2"/>
  <c r="E39" i="2"/>
  <c r="D39" i="2"/>
  <c r="C39" i="2"/>
  <c r="M37" i="2"/>
  <c r="L37" i="2"/>
  <c r="K37" i="2"/>
  <c r="J37" i="2"/>
  <c r="I37" i="2"/>
  <c r="H37" i="2"/>
  <c r="G37" i="2"/>
  <c r="F37" i="2"/>
  <c r="E37" i="2"/>
  <c r="M35" i="2"/>
  <c r="L35" i="2"/>
  <c r="K35" i="2"/>
  <c r="J35" i="2"/>
  <c r="I35" i="2"/>
  <c r="H35" i="2"/>
  <c r="G35" i="2"/>
  <c r="F35" i="2"/>
  <c r="E35" i="2"/>
  <c r="D35" i="2"/>
  <c r="C35" i="2"/>
  <c r="M41" i="1"/>
  <c r="L41" i="1"/>
  <c r="K41" i="1"/>
  <c r="J41" i="1"/>
  <c r="I41" i="1"/>
  <c r="H41" i="1"/>
  <c r="G41" i="1"/>
  <c r="F41" i="1"/>
  <c r="E41" i="1"/>
  <c r="D41" i="1"/>
  <c r="C41" i="1"/>
  <c r="M40" i="1"/>
  <c r="L40" i="1"/>
  <c r="K40" i="1"/>
  <c r="J40" i="1"/>
  <c r="I40" i="1"/>
  <c r="H40" i="1"/>
  <c r="G40" i="1"/>
  <c r="F40" i="1"/>
  <c r="E40" i="1"/>
  <c r="D40" i="1"/>
  <c r="C40" i="1"/>
  <c r="M39" i="1"/>
  <c r="L39" i="1"/>
  <c r="K39" i="1"/>
  <c r="J39" i="1"/>
  <c r="I39" i="1"/>
  <c r="H39" i="1"/>
  <c r="G39" i="1"/>
  <c r="F39" i="1"/>
  <c r="E39" i="1"/>
  <c r="D39" i="1"/>
  <c r="C39" i="1"/>
  <c r="M46" i="1"/>
  <c r="L46" i="1"/>
  <c r="K46" i="1"/>
  <c r="J46" i="1"/>
  <c r="I46" i="1"/>
  <c r="H46" i="1"/>
  <c r="G46" i="1"/>
  <c r="F46" i="1"/>
  <c r="E46" i="1"/>
  <c r="D46" i="1"/>
  <c r="C46" i="1"/>
  <c r="M45" i="1"/>
  <c r="L45" i="1"/>
  <c r="K45" i="1"/>
  <c r="J45" i="1"/>
  <c r="I45" i="1"/>
  <c r="H45" i="1"/>
  <c r="G45" i="1"/>
  <c r="F45" i="1"/>
  <c r="E45" i="1"/>
  <c r="D45" i="1"/>
  <c r="C45" i="1"/>
  <c r="E26" i="13" l="1"/>
  <c r="K26" i="13"/>
  <c r="H25" i="13"/>
  <c r="I25" i="13"/>
  <c r="G25" i="13"/>
  <c r="K25" i="13"/>
  <c r="G26" i="13"/>
  <c r="L25" i="13"/>
  <c r="M25" i="13"/>
  <c r="B26" i="13"/>
  <c r="D25" i="13"/>
  <c r="L26" i="13"/>
  <c r="J25" i="13"/>
  <c r="J26" i="13"/>
  <c r="H26" i="13"/>
  <c r="F26" i="13"/>
  <c r="B25" i="13"/>
  <c r="M26" i="13"/>
  <c r="I26" i="13"/>
  <c r="E25" i="13"/>
  <c r="D26" i="13"/>
  <c r="F25" i="13"/>
  <c r="Q33" i="13"/>
  <c r="P33" i="13"/>
  <c r="O33" i="13"/>
  <c r="O25" i="13" l="1"/>
  <c r="P25" i="13" s="1"/>
  <c r="Q25" i="13" s="1"/>
  <c r="O26" i="13"/>
  <c r="P26" i="13" s="1"/>
  <c r="Q26" i="13" s="1"/>
  <c r="M18" i="13" l="1"/>
  <c r="L18" i="13"/>
  <c r="F18" i="13"/>
  <c r="H18" i="13"/>
  <c r="J18" i="13"/>
  <c r="D18" i="13"/>
  <c r="G18" i="13"/>
  <c r="I18" i="13"/>
  <c r="K18" i="13"/>
  <c r="E18" i="13"/>
  <c r="B18" i="13"/>
  <c r="O18" i="13" l="1"/>
  <c r="P18" i="13" s="1"/>
  <c r="Q18" i="13" s="1"/>
  <c r="H17" i="13" l="1"/>
  <c r="M17" i="13"/>
  <c r="K17" i="13"/>
  <c r="J17" i="13"/>
  <c r="I17" i="13"/>
  <c r="L17" i="13"/>
  <c r="G17" i="13"/>
  <c r="F17" i="13"/>
  <c r="D17" i="13"/>
  <c r="E17" i="13"/>
  <c r="O24" i="13"/>
  <c r="P24" i="13" s="1"/>
  <c r="Q24" i="13" s="1"/>
  <c r="B17" i="13"/>
  <c r="H19" i="13" l="1"/>
  <c r="M19" i="13"/>
  <c r="K19" i="13"/>
  <c r="J19" i="13"/>
  <c r="I19" i="13"/>
  <c r="L19" i="13"/>
  <c r="G19" i="13"/>
  <c r="F19" i="13"/>
  <c r="D19" i="13"/>
  <c r="O17" i="13"/>
  <c r="P17" i="13" s="1"/>
  <c r="Q17" i="13" s="1"/>
  <c r="E19" i="13"/>
  <c r="B19" i="13"/>
  <c r="Q36" i="13"/>
  <c r="Q37" i="13"/>
  <c r="O19" i="13" l="1"/>
  <c r="P19" i="13" s="1"/>
  <c r="H20" i="13" l="1"/>
  <c r="M20" i="13"/>
  <c r="K20" i="13"/>
  <c r="J20" i="13"/>
  <c r="I20" i="13"/>
  <c r="L20" i="13"/>
  <c r="G20" i="13"/>
  <c r="F20" i="13"/>
  <c r="D20" i="13"/>
  <c r="Q19" i="13"/>
  <c r="E20" i="13"/>
  <c r="B20" i="13"/>
  <c r="H21" i="13" l="1"/>
  <c r="M21" i="13"/>
  <c r="K21" i="13"/>
  <c r="J21" i="13"/>
  <c r="I21" i="13"/>
  <c r="L21" i="13"/>
  <c r="G21" i="13"/>
  <c r="F21" i="13"/>
  <c r="D21" i="13"/>
  <c r="E21" i="13"/>
  <c r="O20" i="13"/>
  <c r="P20" i="13" s="1"/>
  <c r="Q20" i="13" s="1"/>
  <c r="B21" i="13"/>
  <c r="P38" i="13"/>
  <c r="O38" i="13"/>
  <c r="B4" i="1"/>
  <c r="M14" i="13"/>
  <c r="Q14" i="13" s="1"/>
  <c r="L14" i="13"/>
  <c r="K14" i="13"/>
  <c r="J14" i="13"/>
  <c r="I14" i="13"/>
  <c r="H14" i="13"/>
  <c r="G14" i="13"/>
  <c r="F14" i="13"/>
  <c r="E14" i="13"/>
  <c r="M13" i="13"/>
  <c r="Q13" i="13" s="1"/>
  <c r="L13" i="13"/>
  <c r="K13" i="13"/>
  <c r="J13" i="13"/>
  <c r="I13" i="13"/>
  <c r="H13" i="13"/>
  <c r="G13" i="13"/>
  <c r="F13" i="13"/>
  <c r="E13" i="13"/>
  <c r="D13" i="13"/>
  <c r="B13" i="13"/>
  <c r="M12" i="13"/>
  <c r="Q12" i="13" s="1"/>
  <c r="L12" i="13"/>
  <c r="K12" i="13"/>
  <c r="J12" i="13"/>
  <c r="I12" i="13"/>
  <c r="H12" i="13"/>
  <c r="G12" i="13"/>
  <c r="F12" i="13"/>
  <c r="E12" i="13"/>
  <c r="D12" i="13"/>
  <c r="B12" i="13"/>
  <c r="M11" i="13"/>
  <c r="Q11" i="13" s="1"/>
  <c r="L11" i="13"/>
  <c r="K11" i="13"/>
  <c r="J11" i="13"/>
  <c r="I11" i="13"/>
  <c r="H11" i="13"/>
  <c r="G11" i="13"/>
  <c r="F11" i="13"/>
  <c r="E11" i="13"/>
  <c r="D11" i="13"/>
  <c r="B11" i="13"/>
  <c r="M10" i="13"/>
  <c r="Q10" i="13" s="1"/>
  <c r="L10" i="13"/>
  <c r="K10" i="13"/>
  <c r="J10" i="13"/>
  <c r="I10" i="13"/>
  <c r="H10" i="13"/>
  <c r="G10" i="13"/>
  <c r="F10" i="13"/>
  <c r="E10" i="13"/>
  <c r="D10" i="13"/>
  <c r="B10" i="13"/>
  <c r="M9" i="13"/>
  <c r="Q9" i="13" s="1"/>
  <c r="L9" i="13"/>
  <c r="K9" i="13"/>
  <c r="J9" i="13"/>
  <c r="I9" i="13"/>
  <c r="H9" i="13"/>
  <c r="G9" i="13"/>
  <c r="F9" i="13"/>
  <c r="E9" i="13"/>
  <c r="D9" i="13"/>
  <c r="B9" i="13"/>
  <c r="M8" i="13"/>
  <c r="Q8" i="13" s="1"/>
  <c r="L8" i="13"/>
  <c r="K8" i="13"/>
  <c r="J8" i="13"/>
  <c r="I8" i="13"/>
  <c r="H8" i="13"/>
  <c r="G8" i="13"/>
  <c r="F8" i="13"/>
  <c r="E8" i="13"/>
  <c r="D8" i="13"/>
  <c r="B8" i="13"/>
  <c r="M7" i="13"/>
  <c r="Q7" i="13" s="1"/>
  <c r="L7" i="13"/>
  <c r="K7" i="13"/>
  <c r="J7" i="13"/>
  <c r="I7" i="13"/>
  <c r="H7" i="13"/>
  <c r="G7" i="13"/>
  <c r="F7" i="13"/>
  <c r="E7" i="13"/>
  <c r="D7" i="13"/>
  <c r="B7" i="13"/>
  <c r="M6" i="13"/>
  <c r="Q6" i="13" s="1"/>
  <c r="L6" i="13"/>
  <c r="K6" i="13"/>
  <c r="J6" i="13"/>
  <c r="I6" i="13"/>
  <c r="H6" i="13"/>
  <c r="G6" i="13"/>
  <c r="F6" i="13"/>
  <c r="E6" i="13"/>
  <c r="D6" i="13"/>
  <c r="B6" i="13"/>
  <c r="M5" i="13"/>
  <c r="Q5" i="13" s="1"/>
  <c r="L5" i="13"/>
  <c r="K5" i="13"/>
  <c r="J5" i="13"/>
  <c r="I5" i="13"/>
  <c r="H5" i="13"/>
  <c r="G5" i="13"/>
  <c r="F5" i="13"/>
  <c r="E5" i="13"/>
  <c r="M4" i="13"/>
  <c r="Q4" i="13" s="1"/>
  <c r="L4" i="13"/>
  <c r="K4" i="13"/>
  <c r="J4" i="13"/>
  <c r="I4" i="13"/>
  <c r="H4" i="13"/>
  <c r="G4" i="13"/>
  <c r="F4" i="13"/>
  <c r="E4" i="13"/>
  <c r="D4" i="13"/>
  <c r="B4" i="13"/>
  <c r="M36" i="1"/>
  <c r="L36" i="1"/>
  <c r="L16" i="13" s="1"/>
  <c r="K36" i="1"/>
  <c r="K16" i="13" s="1"/>
  <c r="J36" i="1"/>
  <c r="J16" i="13" s="1"/>
  <c r="I36" i="1"/>
  <c r="H36" i="1"/>
  <c r="G36" i="1"/>
  <c r="G16" i="13" s="1"/>
  <c r="F36" i="1"/>
  <c r="F16" i="13" s="1"/>
  <c r="E16" i="13"/>
  <c r="M43" i="1"/>
  <c r="L43" i="1"/>
  <c r="L23" i="13" s="1"/>
  <c r="K43" i="1"/>
  <c r="K23" i="13" s="1"/>
  <c r="J43" i="1"/>
  <c r="J23" i="13" s="1"/>
  <c r="I43" i="1"/>
  <c r="H43" i="1"/>
  <c r="G43" i="1"/>
  <c r="G23" i="13" s="1"/>
  <c r="F43" i="1"/>
  <c r="F23" i="13" s="1"/>
  <c r="E43" i="1"/>
  <c r="E23" i="13" s="1"/>
  <c r="D43" i="1"/>
  <c r="C43" i="1"/>
  <c r="M35" i="1"/>
  <c r="M3" i="13" s="1"/>
  <c r="Q3" i="13" s="1"/>
  <c r="L35" i="1"/>
  <c r="L3" i="13" s="1"/>
  <c r="K35" i="1"/>
  <c r="K3" i="13" s="1"/>
  <c r="J35" i="1"/>
  <c r="J3" i="13" s="1"/>
  <c r="I35" i="1"/>
  <c r="I3" i="13" s="1"/>
  <c r="H35" i="1"/>
  <c r="H3" i="13" s="1"/>
  <c r="G35" i="1"/>
  <c r="G3" i="13" s="1"/>
  <c r="F35" i="1"/>
  <c r="F3" i="13" s="1"/>
  <c r="E35" i="1"/>
  <c r="E3" i="13" s="1"/>
  <c r="D35" i="1"/>
  <c r="D3" i="13" s="1"/>
  <c r="P39" i="13"/>
  <c r="O39" i="13"/>
  <c r="P45" i="13"/>
  <c r="O45" i="13"/>
  <c r="P44" i="13"/>
  <c r="O44" i="13"/>
  <c r="P43" i="13"/>
  <c r="O43" i="13"/>
  <c r="P42" i="13"/>
  <c r="O42" i="13"/>
  <c r="P41" i="13"/>
  <c r="O41" i="13"/>
  <c r="P40" i="13"/>
  <c r="O40" i="13"/>
  <c r="B5" i="1" l="1"/>
  <c r="H15" i="13"/>
  <c r="E15" i="13"/>
  <c r="P6" i="13"/>
  <c r="P7" i="13"/>
  <c r="P9" i="13"/>
  <c r="P10" i="13"/>
  <c r="P11" i="13"/>
  <c r="P12" i="13"/>
  <c r="P13" i="13"/>
  <c r="K15" i="13"/>
  <c r="P4" i="13"/>
  <c r="P8" i="13"/>
  <c r="G15" i="13"/>
  <c r="H23" i="13"/>
  <c r="H16" i="13"/>
  <c r="M23" i="13"/>
  <c r="M16" i="13"/>
  <c r="M15" i="13"/>
  <c r="Q15" i="13" s="1"/>
  <c r="I23" i="13"/>
  <c r="I16" i="13"/>
  <c r="I15" i="13"/>
  <c r="L15" i="13"/>
  <c r="D23" i="13"/>
  <c r="D16" i="13"/>
  <c r="F15" i="13"/>
  <c r="J15" i="13"/>
  <c r="B23" i="13"/>
  <c r="O21" i="13"/>
  <c r="P21" i="13" s="1"/>
  <c r="Q21" i="13" s="1"/>
  <c r="B16" i="13"/>
  <c r="D14" i="13"/>
  <c r="B14" i="13"/>
  <c r="D5" i="13"/>
  <c r="B5" i="13"/>
  <c r="B3" i="13"/>
  <c r="Q38" i="13"/>
  <c r="Q41" i="13"/>
  <c r="Q43" i="13"/>
  <c r="Q45" i="13"/>
  <c r="Q39" i="13"/>
  <c r="Q40" i="13"/>
  <c r="Q42" i="13"/>
  <c r="Q44" i="13"/>
  <c r="O13" i="13"/>
  <c r="O11" i="13"/>
  <c r="O10" i="13"/>
  <c r="O9" i="13"/>
  <c r="O8" i="13"/>
  <c r="O4" i="13"/>
  <c r="O12" i="13"/>
  <c r="O7" i="13"/>
  <c r="O6" i="13"/>
  <c r="B6" i="1" l="1"/>
  <c r="P3" i="13"/>
  <c r="P14" i="13"/>
  <c r="P5" i="13"/>
  <c r="O23" i="13"/>
  <c r="P23" i="13" s="1"/>
  <c r="Q23" i="13" s="1"/>
  <c r="D15" i="13"/>
  <c r="O16" i="13"/>
  <c r="P16" i="13" s="1"/>
  <c r="Q16" i="13" s="1"/>
  <c r="B15" i="13"/>
  <c r="O5" i="13"/>
  <c r="O14" i="13"/>
  <c r="O3" i="13"/>
  <c r="Q28" i="13" l="1"/>
  <c r="O28" i="13"/>
  <c r="P27" i="13"/>
  <c r="O27" i="13"/>
  <c r="B7" i="1"/>
  <c r="P15" i="13"/>
  <c r="O15" i="13"/>
  <c r="B8" i="1" l="1"/>
  <c r="B9" i="1" l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4" i="2" l="1"/>
  <c r="B5" i="2" l="1"/>
  <c r="B6" i="2" l="1"/>
  <c r="B7" i="2" l="1"/>
  <c r="B8" i="2" l="1"/>
  <c r="B9" i="2" l="1"/>
  <c r="B10" i="2" l="1"/>
  <c r="B11" i="2" l="1"/>
  <c r="B12" i="2" l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4" i="4" l="1"/>
  <c r="B5" i="4" l="1"/>
  <c r="B6" i="4" l="1"/>
  <c r="B7" i="4" l="1"/>
  <c r="B8" i="4" l="1"/>
  <c r="B9" i="4" l="1"/>
  <c r="B10" i="4" l="1"/>
  <c r="B11" i="4" l="1"/>
  <c r="B12" i="4" l="1"/>
  <c r="B13" i="4" l="1"/>
  <c r="B14" i="4" l="1"/>
  <c r="B15" i="4" l="1"/>
  <c r="B16" i="4" l="1"/>
  <c r="B17" i="4" l="1"/>
  <c r="B18" i="4" l="1"/>
  <c r="B19" i="4" l="1"/>
  <c r="B20" i="4" l="1"/>
  <c r="B21" i="4" l="1"/>
  <c r="B22" i="4" l="1"/>
  <c r="B23" i="4" l="1"/>
  <c r="B24" i="4" l="1"/>
  <c r="B25" i="4" l="1"/>
  <c r="B26" i="4" l="1"/>
  <c r="B27" i="4" l="1"/>
  <c r="B28" i="4" l="1"/>
  <c r="B29" i="4" l="1"/>
  <c r="B30" i="4" l="1"/>
  <c r="B31" i="4" l="1"/>
  <c r="B32" i="4" l="1"/>
  <c r="B3" i="5" l="1"/>
  <c r="B4" i="5" l="1"/>
  <c r="B5" i="5" l="1"/>
  <c r="B6" i="5" l="1"/>
  <c r="B7" i="5" l="1"/>
  <c r="B8" i="5" l="1"/>
  <c r="B9" i="5" l="1"/>
  <c r="B10" i="5" l="1"/>
  <c r="B11" i="5" l="1"/>
  <c r="B12" i="5" l="1"/>
  <c r="B13" i="5" l="1"/>
  <c r="B14" i="5" l="1"/>
  <c r="B15" i="5" l="1"/>
  <c r="B16" i="5" l="1"/>
  <c r="B17" i="5" l="1"/>
  <c r="B18" i="5" l="1"/>
  <c r="B19" i="5" l="1"/>
  <c r="B20" i="5" l="1"/>
  <c r="B21" i="5" l="1"/>
  <c r="B22" i="5" l="1"/>
  <c r="B23" i="5" l="1"/>
  <c r="B24" i="5" l="1"/>
  <c r="B25" i="5" l="1"/>
  <c r="B26" i="5" l="1"/>
  <c r="B27" i="5" l="1"/>
  <c r="B28" i="5" l="1"/>
  <c r="B29" i="5" l="1"/>
  <c r="B30" i="5" l="1"/>
  <c r="B31" i="5" l="1"/>
  <c r="B32" i="5" l="1"/>
  <c r="B33" i="5" l="1"/>
  <c r="B3" i="6" l="1"/>
  <c r="B4" i="6" l="1"/>
  <c r="B5" i="6" l="1"/>
  <c r="B6" i="6" l="1"/>
  <c r="B7" i="6" l="1"/>
  <c r="B8" i="6" l="1"/>
  <c r="B9" i="6" l="1"/>
  <c r="B10" i="6" l="1"/>
  <c r="B11" i="6" l="1"/>
  <c r="B12" i="6" l="1"/>
  <c r="B13" i="6" l="1"/>
  <c r="B14" i="6" l="1"/>
  <c r="B15" i="6" l="1"/>
  <c r="B16" i="6" l="1"/>
  <c r="B17" i="6" l="1"/>
  <c r="B18" i="6" l="1"/>
  <c r="B19" i="6" l="1"/>
  <c r="B20" i="6" l="1"/>
  <c r="B21" i="6" l="1"/>
  <c r="B22" i="6" l="1"/>
  <c r="B23" i="6" l="1"/>
  <c r="B24" i="6" l="1"/>
  <c r="B25" i="6" l="1"/>
  <c r="B26" i="6" l="1"/>
  <c r="B27" i="6" l="1"/>
  <c r="B28" i="6" l="1"/>
  <c r="B29" i="6" l="1"/>
  <c r="B30" i="6" l="1"/>
  <c r="B31" i="6" l="1"/>
  <c r="B32" i="6" l="1"/>
  <c r="B3" i="7" l="1"/>
  <c r="B4" i="7" l="1"/>
  <c r="B5" i="7" l="1"/>
  <c r="B6" i="7" l="1"/>
  <c r="B7" i="7" l="1"/>
  <c r="B8" i="7" l="1"/>
  <c r="B9" i="7" l="1"/>
  <c r="B10" i="7" l="1"/>
  <c r="B11" i="7" l="1"/>
  <c r="B12" i="7" l="1"/>
  <c r="B13" i="7" l="1"/>
  <c r="B14" i="7" l="1"/>
  <c r="B15" i="7" l="1"/>
  <c r="B16" i="7" l="1"/>
  <c r="B17" i="7" l="1"/>
  <c r="B18" i="7" l="1"/>
  <c r="B19" i="7" l="1"/>
  <c r="B20" i="7" l="1"/>
  <c r="B21" i="7" l="1"/>
  <c r="B22" i="7" l="1"/>
  <c r="B23" i="7" l="1"/>
  <c r="B24" i="7" l="1"/>
  <c r="B25" i="7" l="1"/>
  <c r="B26" i="7" l="1"/>
  <c r="B27" i="7" l="1"/>
  <c r="B28" i="7" l="1"/>
  <c r="B29" i="7" l="1"/>
  <c r="B30" i="7" l="1"/>
  <c r="B31" i="7" l="1"/>
  <c r="B32" i="7" l="1"/>
  <c r="B33" i="7" l="1"/>
  <c r="B3" i="8" l="1"/>
  <c r="B4" i="8" l="1"/>
  <c r="B5" i="8" l="1"/>
  <c r="B6" i="8" l="1"/>
  <c r="B7" i="8" l="1"/>
  <c r="B8" i="8" l="1"/>
  <c r="B9" i="8" l="1"/>
  <c r="B10" i="8" l="1"/>
  <c r="B11" i="8" l="1"/>
  <c r="B12" i="8" l="1"/>
  <c r="B13" i="8" l="1"/>
  <c r="B14" i="8" l="1"/>
  <c r="B15" i="8" l="1"/>
  <c r="B16" i="8" l="1"/>
  <c r="B17" i="8" l="1"/>
  <c r="B18" i="8" l="1"/>
  <c r="B19" i="8" l="1"/>
  <c r="B20" i="8" l="1"/>
  <c r="B21" i="8" l="1"/>
  <c r="B22" i="8" l="1"/>
  <c r="B23" i="8" l="1"/>
  <c r="B24" i="8" l="1"/>
  <c r="B25" i="8" l="1"/>
  <c r="B26" i="8" l="1"/>
  <c r="B27" i="8" l="1"/>
  <c r="B28" i="8" l="1"/>
  <c r="B29" i="8" l="1"/>
  <c r="B30" i="8" l="1"/>
  <c r="B31" i="8" l="1"/>
  <c r="B32" i="8" l="1"/>
  <c r="B33" i="8" l="1"/>
  <c r="B3" i="9" l="1"/>
  <c r="B4" i="9" l="1"/>
  <c r="B5" i="9" l="1"/>
  <c r="B6" i="9" l="1"/>
  <c r="B7" i="9" l="1"/>
  <c r="B8" i="9" l="1"/>
  <c r="B9" i="9" l="1"/>
  <c r="B10" i="9" l="1"/>
  <c r="B11" i="9" l="1"/>
  <c r="B12" i="9" l="1"/>
  <c r="B13" i="9" l="1"/>
  <c r="B14" i="9" l="1"/>
  <c r="B15" i="9" l="1"/>
  <c r="B16" i="9" l="1"/>
  <c r="B17" i="9" l="1"/>
  <c r="B18" i="9" l="1"/>
  <c r="B19" i="9" l="1"/>
  <c r="B20" i="9" l="1"/>
  <c r="B21" i="9" l="1"/>
  <c r="B22" i="9" l="1"/>
  <c r="B23" i="9" l="1"/>
  <c r="B24" i="9" l="1"/>
  <c r="B25" i="9" l="1"/>
  <c r="B26" i="9" l="1"/>
  <c r="B27" i="9" l="1"/>
  <c r="B28" i="9" l="1"/>
  <c r="B29" i="9" l="1"/>
  <c r="B30" i="9" l="1"/>
  <c r="B31" i="9" l="1"/>
  <c r="B32" i="9" l="1"/>
  <c r="B3" i="10" l="1"/>
  <c r="B4" i="10" l="1"/>
  <c r="B5" i="10" l="1"/>
  <c r="B6" i="10" l="1"/>
  <c r="B7" i="10" l="1"/>
  <c r="B8" i="10" l="1"/>
  <c r="B9" i="10" l="1"/>
  <c r="B10" i="10" l="1"/>
  <c r="B11" i="10" l="1"/>
  <c r="B12" i="10" l="1"/>
  <c r="B13" i="10" l="1"/>
  <c r="B14" i="10" l="1"/>
  <c r="B15" i="10" l="1"/>
  <c r="B16" i="10" l="1"/>
  <c r="B17" i="10" l="1"/>
  <c r="B18" i="10" l="1"/>
  <c r="B19" i="10" l="1"/>
  <c r="B20" i="10" l="1"/>
  <c r="B21" i="10" l="1"/>
  <c r="B22" i="10" l="1"/>
  <c r="B23" i="10" l="1"/>
  <c r="B24" i="10" l="1"/>
  <c r="B25" i="10" l="1"/>
  <c r="B26" i="10" l="1"/>
  <c r="B27" i="10" l="1"/>
  <c r="B28" i="10" l="1"/>
  <c r="B29" i="10" l="1"/>
  <c r="B30" i="10" l="1"/>
  <c r="B31" i="10" l="1"/>
  <c r="B32" i="10" l="1"/>
  <c r="B33" i="10" l="1"/>
  <c r="B3" i="11" l="1"/>
  <c r="B4" i="11" l="1"/>
  <c r="B5" i="11" l="1"/>
  <c r="B6" i="11" l="1"/>
  <c r="B7" i="11" l="1"/>
  <c r="B8" i="11" l="1"/>
  <c r="B9" i="11" l="1"/>
  <c r="B10" i="11" l="1"/>
  <c r="B11" i="11" l="1"/>
  <c r="B12" i="11" l="1"/>
  <c r="B13" i="11" l="1"/>
  <c r="B14" i="11" l="1"/>
  <c r="B15" i="11" l="1"/>
  <c r="B16" i="11" l="1"/>
  <c r="B17" i="11" l="1"/>
  <c r="B18" i="11" l="1"/>
  <c r="B19" i="11" l="1"/>
  <c r="B20" i="11" l="1"/>
  <c r="B21" i="11" l="1"/>
  <c r="B22" i="11" l="1"/>
  <c r="B23" i="11" l="1"/>
  <c r="B24" i="11" l="1"/>
  <c r="B25" i="11" l="1"/>
  <c r="B26" i="11" l="1"/>
  <c r="B27" i="11" l="1"/>
  <c r="B28" i="11" l="1"/>
  <c r="B29" i="11" l="1"/>
  <c r="B30" i="11" l="1"/>
  <c r="B31" i="11" l="1"/>
  <c r="B32" i="11" l="1"/>
  <c r="B3" i="12" l="1"/>
  <c r="B4" i="12" l="1"/>
  <c r="B5" i="12" l="1"/>
  <c r="B6" i="12" l="1"/>
  <c r="B7" i="12" l="1"/>
  <c r="B8" i="12" l="1"/>
  <c r="B9" i="12" l="1"/>
  <c r="B10" i="12" l="1"/>
  <c r="B11" i="12" l="1"/>
  <c r="B12" i="12" l="1"/>
  <c r="B13" i="12" l="1"/>
  <c r="B14" i="12" l="1"/>
  <c r="B15" i="12" l="1"/>
  <c r="B16" i="12" l="1"/>
  <c r="B17" i="12" l="1"/>
  <c r="B18" i="12" l="1"/>
  <c r="B19" i="12" l="1"/>
  <c r="B20" i="12" l="1"/>
  <c r="B21" i="12" l="1"/>
  <c r="B22" i="12" l="1"/>
  <c r="B23" i="12" l="1"/>
  <c r="B24" i="12" l="1"/>
  <c r="B25" i="12" l="1"/>
  <c r="B26" i="12" l="1"/>
  <c r="B27" i="12" l="1"/>
  <c r="B28" i="12" l="1"/>
  <c r="B29" i="12" l="1"/>
  <c r="B30" i="12" l="1"/>
  <c r="B31" i="12" l="1"/>
  <c r="B32" i="12" l="1"/>
  <c r="B3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Inge Ringen</author>
  </authors>
  <commentList>
    <comment ref="I14" authorId="0" shapeId="0" xr:uid="{890D2DF0-6459-470F-86A2-D80DF8FB19BC}">
      <text>
        <r>
          <rPr>
            <b/>
            <sz val="9"/>
            <color indexed="81"/>
            <rFont val="Tahoma"/>
            <family val="2"/>
          </rPr>
          <t>Jan Inge Ringen:</t>
        </r>
        <r>
          <rPr>
            <sz val="9"/>
            <color indexed="81"/>
            <rFont val="Tahoma"/>
            <family val="2"/>
          </rPr>
          <t xml:space="preserve">
Forus med breddetrav ettermiddag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Inge Ringen</author>
  </authors>
  <commentList>
    <comment ref="D31" authorId="0" shapeId="0" xr:uid="{6148EE65-3986-499F-BBDE-42C3110AA531}">
      <text>
        <r>
          <rPr>
            <b/>
            <sz val="9"/>
            <color indexed="81"/>
            <rFont val="Tahoma"/>
            <family val="2"/>
          </rPr>
          <t>Jan Inge Ringen:</t>
        </r>
        <r>
          <rPr>
            <sz val="9"/>
            <color indexed="81"/>
            <rFont val="Tahoma"/>
            <family val="2"/>
          </rPr>
          <t xml:space="preserve">
Kval JGP Hoppeavdeling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Inge Ringen</author>
  </authors>
  <commentList>
    <comment ref="I24" authorId="0" shapeId="0" xr:uid="{A3542D1D-6ACF-4272-99D4-67C140081B4D}">
      <text>
        <r>
          <rPr>
            <b/>
            <sz val="9"/>
            <color indexed="81"/>
            <rFont val="Tahoma"/>
            <family val="2"/>
          </rPr>
          <t>Jan Inge Ringen:</t>
        </r>
        <r>
          <rPr>
            <sz val="9"/>
            <color indexed="81"/>
            <rFont val="Tahoma"/>
            <family val="2"/>
          </rPr>
          <t xml:space="preserve">
Forus med Breddetrav ettermiddag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Inge Ringen</author>
  </authors>
  <commentList>
    <comment ref="I15" authorId="0" shapeId="0" xr:uid="{5E62B292-D4BA-4C49-856D-049E6B867088}">
      <text>
        <r>
          <rPr>
            <b/>
            <sz val="9"/>
            <color indexed="81"/>
            <rFont val="Tahoma"/>
            <family val="2"/>
          </rPr>
          <t>Jan Inge Ringen:</t>
        </r>
        <r>
          <rPr>
            <sz val="9"/>
            <color indexed="81"/>
            <rFont val="Tahoma"/>
            <family val="2"/>
          </rPr>
          <t xml:space="preserve">
Forus med breddetrav ettermiddag</t>
        </r>
      </text>
    </comment>
  </commentList>
</comments>
</file>

<file path=xl/sharedStrings.xml><?xml version="1.0" encoding="utf-8"?>
<sst xmlns="http://schemas.openxmlformats.org/spreadsheetml/2006/main" count="1192" uniqueCount="110">
  <si>
    <t>Januar</t>
  </si>
  <si>
    <t>Bjerke</t>
  </si>
  <si>
    <t>Biri</t>
  </si>
  <si>
    <t>Forus</t>
  </si>
  <si>
    <t>Bergen</t>
  </si>
  <si>
    <t>Øvrevoll</t>
  </si>
  <si>
    <t>Antall dager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</si>
  <si>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</si>
  <si>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</si>
  <si>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</si>
  <si>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</si>
  <si>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</si>
  <si>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</si>
  <si>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</si>
  <si>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</si>
  <si>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</si>
  <si>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</si>
  <si>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</si>
  <si>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 xml:space="preserve">Bjerke </t>
  </si>
  <si>
    <t>Trav</t>
  </si>
  <si>
    <t>Dram</t>
  </si>
  <si>
    <t>Jarlsb</t>
  </si>
  <si>
    <t>Kloster</t>
  </si>
  <si>
    <t>Mom</t>
  </si>
  <si>
    <t>Sørl</t>
  </si>
  <si>
    <t>Leang</t>
  </si>
  <si>
    <t>Sørland</t>
  </si>
  <si>
    <t>Momar</t>
  </si>
  <si>
    <t>Sørla</t>
  </si>
  <si>
    <t>Moma</t>
  </si>
  <si>
    <t>Sørlan</t>
  </si>
  <si>
    <t>Lunsjtrav</t>
  </si>
  <si>
    <t>Harstad</t>
  </si>
  <si>
    <t xml:space="preserve"> </t>
  </si>
  <si>
    <t>Dager 2004</t>
  </si>
  <si>
    <t>Dager 2003</t>
  </si>
  <si>
    <t>Dager 2005</t>
  </si>
  <si>
    <t>Dager 2006</t>
  </si>
  <si>
    <t>Dager 2007</t>
  </si>
  <si>
    <t>V75</t>
  </si>
  <si>
    <t>Dager 2008</t>
  </si>
  <si>
    <t>Dager 2009</t>
  </si>
  <si>
    <t>Enkel V5 m/DD</t>
  </si>
  <si>
    <t>Dager 2011</t>
  </si>
  <si>
    <t>Dager 2010</t>
  </si>
  <si>
    <t>Dager 2013</t>
  </si>
  <si>
    <t>V64</t>
  </si>
  <si>
    <t>Dager 2012</t>
  </si>
  <si>
    <t>V65 Lørdag</t>
  </si>
  <si>
    <t>Galopp</t>
  </si>
  <si>
    <t>V65</t>
  </si>
  <si>
    <t>Dager 2014</t>
  </si>
  <si>
    <t>Dager 2016</t>
  </si>
  <si>
    <t>Dager 2015</t>
  </si>
  <si>
    <t>Dager 2017</t>
  </si>
  <si>
    <t>Fransk lunsj</t>
  </si>
  <si>
    <t>V75E</t>
  </si>
  <si>
    <t>Fransk Lunsj</t>
  </si>
  <si>
    <t>Svensk Lunsj</t>
  </si>
  <si>
    <t>Dager 2018</t>
  </si>
  <si>
    <t>V86</t>
  </si>
  <si>
    <t>fredag</t>
  </si>
  <si>
    <t>lørdag</t>
  </si>
  <si>
    <t>søndag</t>
  </si>
  <si>
    <t>mandag</t>
  </si>
  <si>
    <t>tirsdag</t>
  </si>
  <si>
    <t>onsdag</t>
  </si>
  <si>
    <t>torsdag</t>
  </si>
  <si>
    <t>Dager 2019</t>
  </si>
  <si>
    <t>Dager 2021</t>
  </si>
  <si>
    <t>Åby V75</t>
  </si>
  <si>
    <t>Klasseløpskval</t>
  </si>
  <si>
    <t>Svensk derbykval varm</t>
  </si>
  <si>
    <t>Kval Oaks</t>
  </si>
  <si>
    <t>V65L</t>
  </si>
  <si>
    <t>FL</t>
  </si>
  <si>
    <t>SL</t>
  </si>
  <si>
    <t>V75 Åby</t>
  </si>
  <si>
    <t>V75 Åby (Stora Pris) - J(Breddetrav)</t>
  </si>
  <si>
    <t>X</t>
  </si>
  <si>
    <t>Dager 2020 - planlagt</t>
  </si>
  <si>
    <t>Dager 2020 - virkelig</t>
  </si>
  <si>
    <t>V75 Kalmar</t>
  </si>
  <si>
    <t>V86-Xpress</t>
  </si>
  <si>
    <t>Forus = Haugaland</t>
  </si>
  <si>
    <t xml:space="preserve">V75 Solvalla </t>
  </si>
  <si>
    <t>Momarken = Kala</t>
  </si>
  <si>
    <t>Biri = Kongsvinger</t>
  </si>
  <si>
    <t>V75 Halmstad - Sprintermästaren</t>
  </si>
  <si>
    <t>Harstad = Bodø</t>
  </si>
  <si>
    <t xml:space="preserve">V75 Årjäng </t>
  </si>
  <si>
    <t>Kval svenska kallblodsderbyt</t>
  </si>
  <si>
    <t>Final svenska Kallblodsderbyt</t>
  </si>
  <si>
    <t>Svenska Kallblodskriteriet</t>
  </si>
  <si>
    <t>V75 Solvalla - Jubileumspokalen</t>
  </si>
  <si>
    <t>Ettermiddag = 6 løp</t>
  </si>
  <si>
    <t>V75 Färjestad - Unionskampen</t>
  </si>
  <si>
    <t xml:space="preserve">Biri = Magnor </t>
  </si>
  <si>
    <t>Breddetrav Kloster</t>
  </si>
  <si>
    <t>Ettermiddag</t>
  </si>
  <si>
    <t>V86-Xpress*</t>
  </si>
  <si>
    <t>V86 heldag Bjerke*</t>
  </si>
  <si>
    <t xml:space="preserve">V75 Jägersro - Hugo Åbergs </t>
  </si>
  <si>
    <t>Klasseløpskval(V86 Xpress - Super Days</t>
  </si>
  <si>
    <t>Unionstrav</t>
  </si>
  <si>
    <t>Axel Jensen</t>
  </si>
  <si>
    <t>L</t>
  </si>
  <si>
    <t>Breddetrav Forus</t>
  </si>
  <si>
    <t>Kval JGP hopper</t>
  </si>
  <si>
    <t>V75M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</si>
</sst>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/\ mmm\.;@"/>
  </numFmts>
  <fonts count="1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color indexed="3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68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16" fontId="6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6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Border="1"/>
    <xf numFmtId="0" fontId="7" fillId="0" borderId="0" xfId="0" applyFont="1" applyFill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9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164" fontId="7" fillId="0" borderId="0" xfId="0" applyNumberFormat="1" applyFont="1" applyBorder="1"/>
    <xf numFmtId="164" fontId="6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3" fillId="0" borderId="0" xfId="0" applyFont="1" applyFill="1"/>
    <xf numFmtId="164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/>
    <xf numFmtId="16" fontId="1" fillId="0" borderId="0" xfId="0" applyNumberFormat="1" applyFont="1" applyBorder="1"/>
    <xf numFmtId="164" fontId="1" fillId="0" borderId="0" xfId="0" applyNumberFormat="1" applyFont="1" applyFill="1" applyBorder="1"/>
    <xf numFmtId="16" fontId="1" fillId="0" borderId="0" xfId="0" applyNumberFormat="1" applyFont="1" applyFill="1" applyBorder="1"/>
    <xf numFmtId="16" fontId="10" fillId="0" borderId="0" xfId="0" applyNumberFormat="1" applyFont="1" applyBorder="1"/>
    <xf numFmtId="0" fontId="11" fillId="0" borderId="0" xfId="0" applyFont="1" applyFill="1" applyBorder="1"/>
    <xf numFmtId="0" fontId="11" fillId="0" borderId="0" xfId="0" applyFont="1"/>
    <xf numFmtId="0" fontId="11" fillId="0" borderId="0" xfId="0" applyFont="1" applyFill="1"/>
    <xf numFmtId="16" fontId="10" fillId="0" borderId="0" xfId="0" applyNumberFormat="1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0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Border="1"/>
    <xf numFmtId="16" fontId="10" fillId="0" borderId="2" xfId="0" applyNumberFormat="1" applyFont="1" applyFill="1" applyBorder="1"/>
    <xf numFmtId="164" fontId="10" fillId="0" borderId="2" xfId="0" applyNumberFormat="1" applyFont="1" applyFill="1" applyBorder="1"/>
    <xf numFmtId="0" fontId="11" fillId="0" borderId="2" xfId="0" applyFont="1" applyFill="1" applyBorder="1" applyAlignment="1">
      <alignment horizontal="center"/>
    </xf>
    <xf numFmtId="0" fontId="13" fillId="0" borderId="0" xfId="0" applyFont="1"/>
    <xf numFmtId="0" fontId="11" fillId="0" borderId="0" xfId="0" quotePrefix="1" applyFont="1"/>
    <xf numFmtId="164" fontId="10" fillId="0" borderId="0" xfId="0" applyNumberFormat="1" applyFont="1" applyFill="1" applyBorder="1"/>
    <xf numFmtId="16" fontId="10" fillId="0" borderId="2" xfId="0" applyNumberFormat="1" applyFont="1" applyBorder="1"/>
    <xf numFmtId="16" fontId="1" fillId="0" borderId="0" xfId="0" quotePrefix="1" applyNumberFormat="1" applyFont="1" applyFill="1" applyBorder="1"/>
    <xf numFmtId="0" fontId="9" fillId="0" borderId="0" xfId="0" quotePrefix="1" applyFont="1" applyFill="1" applyBorder="1"/>
    <xf numFmtId="0" fontId="9" fillId="0" borderId="0" xfId="0" quotePrefix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6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6" fillId="5" borderId="1" xfId="0" applyFont="1" applyFill="1" applyBorder="1" applyAlignment="1">
      <alignment horizontal="right"/>
    </xf>
    <xf numFmtId="0" fontId="0" fillId="5" borderId="1" xfId="0" applyFill="1" applyBorder="1"/>
    <xf numFmtId="0" fontId="11" fillId="0" borderId="2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11" fillId="0" borderId="2" xfId="0" quotePrefix="1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" fontId="10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6" fontId="11" fillId="0" borderId="0" xfId="0" applyNumberFormat="1" applyFont="1" applyFill="1" applyAlignment="1">
      <alignment horizontal="left"/>
    </xf>
    <xf numFmtId="0" fontId="11" fillId="0" borderId="0" xfId="0" applyFont="1" applyAlignment="1">
      <alignment horizontal="left"/>
    </xf>
    <xf numFmtId="16" fontId="10" fillId="0" borderId="2" xfId="0" applyNumberFormat="1" applyFont="1" applyFill="1" applyBorder="1" applyAlignment="1">
      <alignment horizontal="left"/>
    </xf>
    <xf numFmtId="164" fontId="10" fillId="0" borderId="2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16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16" fontId="11" fillId="0" borderId="0" xfId="0" applyNumberFormat="1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0" fontId="0" fillId="0" borderId="0" xfId="0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6" fillId="0" borderId="0" xfId="0" applyNumberFormat="1" applyFont="1" applyBorder="1" applyAlignment="1">
      <alignment horizontal="left"/>
    </xf>
    <xf numFmtId="0" fontId="9" fillId="9" borderId="0" xfId="0" applyFont="1" applyFill="1" applyBorder="1" applyAlignment="1">
      <alignment horizontal="center"/>
    </xf>
    <xf numFmtId="0" fontId="9" fillId="9" borderId="0" xfId="0" applyFont="1" applyFill="1" applyBorder="1"/>
    <xf numFmtId="0" fontId="9" fillId="6" borderId="1" xfId="0" applyFont="1" applyFill="1" applyBorder="1"/>
    <xf numFmtId="0" fontId="9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9" fillId="8" borderId="0" xfId="0" applyFont="1" applyFill="1" applyBorder="1"/>
    <xf numFmtId="0" fontId="9" fillId="10" borderId="0" xfId="0" applyFont="1" applyFill="1" applyBorder="1" applyAlignment="1">
      <alignment horizontal="left"/>
    </xf>
    <xf numFmtId="0" fontId="9" fillId="0" borderId="0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0" fontId="11" fillId="9" borderId="0" xfId="2" applyFont="1" applyFill="1" applyBorder="1" applyAlignment="1">
      <alignment horizontal="center"/>
    </xf>
    <xf numFmtId="0" fontId="9" fillId="8" borderId="0" xfId="2" applyFont="1" applyFill="1" applyBorder="1" applyAlignment="1">
      <alignment horizontal="center"/>
    </xf>
    <xf numFmtId="0" fontId="9" fillId="7" borderId="0" xfId="0" applyFont="1" applyFill="1" applyBorder="1"/>
    <xf numFmtId="49" fontId="9" fillId="7" borderId="0" xfId="0" applyNumberFormat="1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9" fillId="7" borderId="0" xfId="0" applyFont="1" applyFill="1"/>
  </cellXfs>
  <cellStyles count="3">
    <cellStyle name="Normal" xfId="0" builtinId="0"/>
    <cellStyle name="Normal 2" xfId="2" xr:uid="{C35E6801-EFB3-4EE2-8A11-FB3F85F5E478}"/>
    <cellStyle name="Normal 3" xfId="1" xr:uid="{2067FC54-6F16-460F-BF6E-E2598B4E8D6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zoomScaleNormal="100" workbookViewId="0">
      <pane ySplit="2" topLeftCell="A9" activePane="bottomLeft" state="frozen"/>
      <selection pane="bottomLeft" activeCell="A47" sqref="A47:XFD47"/>
    </sheetView>
  </sheetViews>
  <sheetFormatPr baseColWidth="10" defaultColWidth="8.5703125" defaultRowHeight="15" customHeight="1" x14ac:dyDescent="0.2"/>
  <cols>
    <col min="1" max="1" width="12.42578125" style="21" customWidth="1"/>
    <col min="2" max="2" width="8.5703125" style="48"/>
    <col min="3" max="13" width="8.5703125" style="22"/>
    <col min="14" max="14" width="15.5703125" style="23" customWidth="1"/>
    <col min="15" max="16" width="8.5703125" style="66"/>
    <col min="17" max="16384" width="8.5703125" style="65"/>
  </cols>
  <sheetData>
    <row r="1" spans="1:16" ht="15" customHeight="1" x14ac:dyDescent="0.2">
      <c r="A1" s="21" t="s">
        <v>0</v>
      </c>
    </row>
    <row r="2" spans="1:16" s="120" customFormat="1" ht="15" customHeight="1" x14ac:dyDescent="0.2">
      <c r="A2" s="24"/>
      <c r="B2" s="49"/>
      <c r="C2" s="25" t="s">
        <v>1</v>
      </c>
      <c r="D2" s="25" t="s">
        <v>21</v>
      </c>
      <c r="E2" s="26" t="s">
        <v>22</v>
      </c>
      <c r="F2" s="25" t="s">
        <v>23</v>
      </c>
      <c r="G2" s="25" t="s">
        <v>2</v>
      </c>
      <c r="H2" s="25" t="s">
        <v>24</v>
      </c>
      <c r="I2" s="25" t="s">
        <v>3</v>
      </c>
      <c r="J2" s="25" t="s">
        <v>4</v>
      </c>
      <c r="K2" s="25" t="s">
        <v>25</v>
      </c>
      <c r="L2" s="25" t="s">
        <v>32</v>
      </c>
      <c r="M2" s="25" t="s">
        <v>5</v>
      </c>
      <c r="N2" s="42"/>
      <c r="O2" s="119"/>
      <c r="P2" s="119"/>
    </row>
    <row r="3" spans="1:16" s="72" customFormat="1" ht="12.75" customHeight="1" x14ac:dyDescent="0.2">
      <c r="A3" s="71" t="s">
        <v>61</v>
      </c>
      <c r="B3" s="101">
        <v>43831</v>
      </c>
      <c r="C3" s="106"/>
      <c r="D3" s="106" t="s">
        <v>50</v>
      </c>
      <c r="E3" s="77"/>
      <c r="F3" s="106"/>
      <c r="G3" s="77"/>
      <c r="H3" s="106"/>
      <c r="I3" s="106"/>
      <c r="J3" s="106"/>
      <c r="K3" s="77"/>
      <c r="L3" s="77"/>
      <c r="M3" s="106"/>
      <c r="N3" s="31"/>
      <c r="O3" s="95"/>
      <c r="P3" s="95"/>
    </row>
    <row r="4" spans="1:16" s="31" customFormat="1" ht="12.75" customHeight="1" x14ac:dyDescent="0.2">
      <c r="A4" s="68" t="s">
        <v>62</v>
      </c>
      <c r="B4" s="69">
        <f>B3+1</f>
        <v>43832</v>
      </c>
      <c r="C4" s="22"/>
      <c r="D4" s="22"/>
      <c r="E4" s="30"/>
      <c r="F4" s="22"/>
      <c r="G4" s="30"/>
      <c r="H4" s="22"/>
      <c r="I4" s="22"/>
      <c r="J4" s="22"/>
      <c r="K4" s="22"/>
      <c r="L4" s="30"/>
      <c r="M4" s="22"/>
      <c r="N4" s="152" t="s">
        <v>82</v>
      </c>
    </row>
    <row r="5" spans="1:16" s="31" customFormat="1" ht="12.75" customHeight="1" thickBot="1" x14ac:dyDescent="0.25">
      <c r="A5" s="102" t="s">
        <v>63</v>
      </c>
      <c r="B5" s="97">
        <f t="shared" ref="B5:B33" si="0">B4+1</f>
        <v>43833</v>
      </c>
      <c r="C5" s="107"/>
      <c r="D5" s="107"/>
      <c r="E5" s="98"/>
      <c r="F5" s="107" t="s">
        <v>50</v>
      </c>
      <c r="G5" s="98"/>
      <c r="H5" s="107"/>
      <c r="I5" s="107"/>
      <c r="J5" s="107"/>
      <c r="K5" s="107"/>
      <c r="L5" s="98"/>
      <c r="M5" s="107"/>
    </row>
    <row r="6" spans="1:16" s="31" customFormat="1" ht="12.75" customHeight="1" x14ac:dyDescent="0.2">
      <c r="A6" s="68" t="s">
        <v>64</v>
      </c>
      <c r="B6" s="69">
        <f t="shared" si="0"/>
        <v>43834</v>
      </c>
      <c r="C6" s="30"/>
      <c r="D6" s="30"/>
      <c r="E6" s="30"/>
      <c r="F6" s="30"/>
      <c r="G6" s="30"/>
      <c r="H6" s="30"/>
      <c r="I6" s="22"/>
      <c r="J6" s="30"/>
      <c r="K6" s="30" t="s">
        <v>50</v>
      </c>
      <c r="L6" s="30"/>
      <c r="M6" s="22"/>
    </row>
    <row r="7" spans="1:16" s="72" customFormat="1" ht="12.75" customHeight="1" x14ac:dyDescent="0.2">
      <c r="A7" s="68" t="s">
        <v>65</v>
      </c>
      <c r="B7" s="69">
        <f t="shared" si="0"/>
        <v>43835</v>
      </c>
      <c r="C7" s="30" t="s">
        <v>109</v>
      </c>
      <c r="D7" s="30"/>
      <c r="E7" s="30"/>
      <c r="F7" s="30"/>
      <c r="G7" s="30"/>
      <c r="H7" s="30"/>
      <c r="I7" s="22"/>
      <c r="J7" s="30"/>
      <c r="K7" s="30"/>
      <c r="L7" s="30"/>
      <c r="M7" s="22"/>
      <c r="N7" s="31"/>
    </row>
    <row r="8" spans="1:16" s="31" customFormat="1" ht="12.75" customHeight="1" x14ac:dyDescent="0.2">
      <c r="A8" s="70" t="s">
        <v>66</v>
      </c>
      <c r="B8" s="69">
        <f t="shared" si="0"/>
        <v>43836</v>
      </c>
      <c r="C8" s="30" t="s">
        <v>76</v>
      </c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6" ht="12.75" customHeight="1" x14ac:dyDescent="0.2">
      <c r="A9" s="70" t="s">
        <v>67</v>
      </c>
      <c r="B9" s="69">
        <f t="shared" si="0"/>
        <v>43837</v>
      </c>
      <c r="C9" s="30"/>
      <c r="D9" s="30"/>
      <c r="E9" s="30"/>
      <c r="F9" s="30"/>
      <c r="G9" s="30"/>
      <c r="H9" s="30"/>
      <c r="I9" s="30"/>
      <c r="J9" s="22" t="s">
        <v>50</v>
      </c>
      <c r="K9" s="30"/>
      <c r="L9" s="30"/>
      <c r="M9" s="30"/>
      <c r="N9" s="31"/>
      <c r="O9" s="65"/>
      <c r="P9" s="65"/>
    </row>
    <row r="10" spans="1:16" s="72" customFormat="1" ht="12.75" customHeight="1" x14ac:dyDescent="0.2">
      <c r="A10" s="70" t="s">
        <v>61</v>
      </c>
      <c r="B10" s="69">
        <f t="shared" si="0"/>
        <v>43838</v>
      </c>
      <c r="C10" s="30"/>
      <c r="D10" s="30"/>
      <c r="E10" s="30"/>
      <c r="F10" s="30"/>
      <c r="G10" s="30"/>
      <c r="H10" s="30"/>
      <c r="I10" s="30" t="s">
        <v>50</v>
      </c>
      <c r="J10" s="30"/>
      <c r="K10" s="30"/>
      <c r="L10" s="30"/>
      <c r="M10" s="30"/>
      <c r="N10" s="31"/>
    </row>
    <row r="11" spans="1:16" s="31" customFormat="1" ht="12.75" customHeight="1" x14ac:dyDescent="0.2">
      <c r="A11" s="70" t="s">
        <v>62</v>
      </c>
      <c r="B11" s="69">
        <f t="shared" si="0"/>
        <v>43839</v>
      </c>
      <c r="C11" s="30"/>
      <c r="D11" s="30" t="s">
        <v>39</v>
      </c>
      <c r="E11" s="30"/>
      <c r="F11" s="22"/>
      <c r="G11" s="30"/>
      <c r="H11" s="30"/>
      <c r="I11" s="30"/>
      <c r="J11" s="30"/>
      <c r="K11" s="30"/>
      <c r="L11" s="30"/>
      <c r="M11" s="30"/>
    </row>
    <row r="12" spans="1:16" s="31" customFormat="1" ht="12.75" customHeight="1" thickBot="1" x14ac:dyDescent="0.25">
      <c r="A12" s="96" t="s">
        <v>63</v>
      </c>
      <c r="B12" s="97">
        <f t="shared" si="0"/>
        <v>43840</v>
      </c>
      <c r="C12" s="98"/>
      <c r="D12" s="98"/>
      <c r="E12" s="98"/>
      <c r="F12" s="107"/>
      <c r="G12" s="98"/>
      <c r="H12" s="98" t="s">
        <v>50</v>
      </c>
      <c r="I12" s="98"/>
      <c r="J12" s="98"/>
      <c r="K12" s="98"/>
      <c r="L12" s="98"/>
      <c r="M12" s="98"/>
    </row>
    <row r="13" spans="1:16" s="31" customFormat="1" ht="12.75" customHeight="1" x14ac:dyDescent="0.2">
      <c r="A13" s="68" t="s">
        <v>64</v>
      </c>
      <c r="B13" s="69">
        <f t="shared" si="0"/>
        <v>43841</v>
      </c>
      <c r="C13" s="30"/>
      <c r="D13" s="30"/>
      <c r="E13" s="30"/>
      <c r="F13" s="30"/>
      <c r="G13" s="30"/>
      <c r="H13" s="30"/>
      <c r="I13" s="30"/>
      <c r="J13" s="30"/>
      <c r="K13" s="30" t="s">
        <v>50</v>
      </c>
      <c r="L13" s="30"/>
      <c r="M13" s="30"/>
    </row>
    <row r="14" spans="1:16" s="72" customFormat="1" ht="12.75" customHeight="1" x14ac:dyDescent="0.2">
      <c r="A14" s="68" t="s">
        <v>65</v>
      </c>
      <c r="B14" s="69">
        <f t="shared" si="0"/>
        <v>43842</v>
      </c>
      <c r="C14" s="30" t="s">
        <v>109</v>
      </c>
      <c r="D14" s="30"/>
      <c r="E14" s="30"/>
      <c r="F14" s="30"/>
      <c r="G14" s="30"/>
      <c r="H14" s="30"/>
      <c r="I14" s="22"/>
      <c r="J14" s="30"/>
      <c r="K14" s="30"/>
      <c r="L14" s="30"/>
      <c r="M14" s="22"/>
      <c r="N14" s="31"/>
    </row>
    <row r="15" spans="1:16" s="31" customFormat="1" ht="12.75" customHeight="1" x14ac:dyDescent="0.2">
      <c r="A15" s="70" t="s">
        <v>66</v>
      </c>
      <c r="B15" s="69">
        <f t="shared" si="0"/>
        <v>43843</v>
      </c>
      <c r="C15" s="122" t="s">
        <v>60</v>
      </c>
      <c r="D15" s="30" t="s">
        <v>76</v>
      </c>
      <c r="E15" s="30"/>
      <c r="F15" s="30"/>
      <c r="G15" s="30"/>
      <c r="H15" s="30"/>
      <c r="I15" s="30"/>
      <c r="J15" s="30"/>
      <c r="K15" s="30"/>
      <c r="L15" s="30"/>
      <c r="M15" s="30"/>
      <c r="N15" s="158" t="s">
        <v>100</v>
      </c>
    </row>
    <row r="16" spans="1:16" ht="12.75" customHeight="1" x14ac:dyDescent="0.2">
      <c r="A16" s="70" t="s">
        <v>67</v>
      </c>
      <c r="B16" s="69">
        <f t="shared" si="0"/>
        <v>43844</v>
      </c>
      <c r="C16" s="30"/>
      <c r="D16" s="30"/>
      <c r="E16" s="30"/>
      <c r="F16" s="30"/>
      <c r="G16" s="30"/>
      <c r="H16" s="30"/>
      <c r="I16" s="30"/>
      <c r="J16" s="30" t="s">
        <v>50</v>
      </c>
      <c r="K16" s="30"/>
      <c r="L16" s="30"/>
      <c r="M16" s="30"/>
      <c r="N16" s="31"/>
      <c r="O16" s="65"/>
      <c r="P16" s="65"/>
    </row>
    <row r="17" spans="1:16" s="72" customFormat="1" ht="12.75" customHeight="1" x14ac:dyDescent="0.2">
      <c r="A17" s="70" t="s">
        <v>61</v>
      </c>
      <c r="B17" s="69">
        <f t="shared" si="0"/>
        <v>43845</v>
      </c>
      <c r="C17" s="30"/>
      <c r="D17" s="22"/>
      <c r="E17" s="30"/>
      <c r="F17" s="30" t="s">
        <v>50</v>
      </c>
      <c r="G17" s="30"/>
      <c r="H17" s="30"/>
      <c r="I17" s="30"/>
      <c r="J17" s="30"/>
      <c r="K17" s="30"/>
      <c r="L17" s="30"/>
      <c r="M17" s="30"/>
      <c r="N17" s="31"/>
    </row>
    <row r="18" spans="1:16" s="31" customFormat="1" ht="12.75" customHeight="1" x14ac:dyDescent="0.2">
      <c r="A18" s="70" t="s">
        <v>62</v>
      </c>
      <c r="B18" s="69">
        <f t="shared" si="0"/>
        <v>43846</v>
      </c>
      <c r="C18" s="30"/>
      <c r="D18" s="30"/>
      <c r="E18" s="30"/>
      <c r="F18" s="30"/>
      <c r="G18" s="30"/>
      <c r="H18" s="30"/>
      <c r="I18" s="30" t="s">
        <v>39</v>
      </c>
      <c r="J18" s="30"/>
      <c r="K18" s="30"/>
      <c r="L18" s="30"/>
      <c r="M18" s="30"/>
    </row>
    <row r="19" spans="1:16" s="31" customFormat="1" ht="12.75" customHeight="1" thickBot="1" x14ac:dyDescent="0.25">
      <c r="A19" s="96" t="s">
        <v>63</v>
      </c>
      <c r="B19" s="97">
        <f t="shared" si="0"/>
        <v>43847</v>
      </c>
      <c r="C19" s="98"/>
      <c r="D19" s="98" t="s">
        <v>50</v>
      </c>
      <c r="E19" s="98"/>
      <c r="F19" s="98"/>
      <c r="G19" s="98"/>
      <c r="H19" s="98"/>
      <c r="I19" s="98"/>
      <c r="J19" s="98"/>
      <c r="K19" s="98"/>
      <c r="L19" s="98"/>
      <c r="M19" s="98"/>
    </row>
    <row r="20" spans="1:16" s="31" customFormat="1" ht="12.75" customHeight="1" x14ac:dyDescent="0.2">
      <c r="A20" s="68" t="s">
        <v>64</v>
      </c>
      <c r="B20" s="69">
        <f t="shared" si="0"/>
        <v>43848</v>
      </c>
      <c r="C20" s="30"/>
      <c r="D20" s="22"/>
      <c r="E20" s="30"/>
      <c r="F20" s="30"/>
      <c r="G20" s="30"/>
      <c r="H20" s="30"/>
      <c r="I20" s="30"/>
      <c r="J20" s="30"/>
      <c r="K20" s="22" t="s">
        <v>50</v>
      </c>
      <c r="L20" s="30"/>
      <c r="M20" s="30"/>
    </row>
    <row r="21" spans="1:16" s="72" customFormat="1" ht="12.75" customHeight="1" x14ac:dyDescent="0.2">
      <c r="A21" s="68" t="s">
        <v>65</v>
      </c>
      <c r="B21" s="69">
        <f t="shared" si="0"/>
        <v>43849</v>
      </c>
      <c r="C21" s="30" t="s">
        <v>109</v>
      </c>
      <c r="D21" s="30"/>
      <c r="E21" s="30"/>
      <c r="F21" s="30"/>
      <c r="G21" s="30"/>
      <c r="H21" s="30"/>
      <c r="I21" s="22"/>
      <c r="J21" s="30"/>
      <c r="K21" s="30"/>
      <c r="L21" s="30"/>
      <c r="M21" s="22"/>
      <c r="N21" s="31"/>
    </row>
    <row r="22" spans="1:16" s="31" customFormat="1" ht="12.75" customHeight="1" x14ac:dyDescent="0.2">
      <c r="A22" s="70" t="s">
        <v>66</v>
      </c>
      <c r="B22" s="69">
        <f t="shared" si="0"/>
        <v>43850</v>
      </c>
      <c r="C22" s="30" t="s">
        <v>76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6" ht="12.75" customHeight="1" x14ac:dyDescent="0.2">
      <c r="A23" s="70" t="s">
        <v>67</v>
      </c>
      <c r="B23" s="69">
        <f t="shared" si="0"/>
        <v>43851</v>
      </c>
      <c r="C23" s="30"/>
      <c r="D23" s="30"/>
      <c r="E23" s="30"/>
      <c r="F23" s="30" t="s">
        <v>50</v>
      </c>
      <c r="G23" s="30"/>
      <c r="H23" s="30"/>
      <c r="I23" s="30"/>
      <c r="K23" s="30"/>
      <c r="L23" s="30"/>
      <c r="M23" s="30"/>
      <c r="N23" s="31"/>
      <c r="O23" s="65"/>
      <c r="P23" s="65"/>
    </row>
    <row r="24" spans="1:16" s="72" customFormat="1" ht="12.75" customHeight="1" x14ac:dyDescent="0.2">
      <c r="A24" s="70" t="s">
        <v>61</v>
      </c>
      <c r="B24" s="69">
        <f t="shared" si="0"/>
        <v>43852</v>
      </c>
      <c r="C24" s="30"/>
      <c r="D24" s="30" t="s">
        <v>50</v>
      </c>
      <c r="E24" s="30"/>
      <c r="F24" s="30"/>
      <c r="G24" s="30"/>
      <c r="H24" s="30"/>
      <c r="I24" s="30"/>
      <c r="J24" s="30"/>
      <c r="K24" s="30"/>
      <c r="L24" s="30"/>
      <c r="M24" s="30"/>
      <c r="N24" s="31"/>
    </row>
    <row r="25" spans="1:16" s="31" customFormat="1" ht="12.75" customHeight="1" x14ac:dyDescent="0.2">
      <c r="A25" s="70" t="s">
        <v>62</v>
      </c>
      <c r="B25" s="69">
        <f t="shared" si="0"/>
        <v>43853</v>
      </c>
      <c r="C25" s="30" t="s">
        <v>39</v>
      </c>
      <c r="D25" s="30"/>
      <c r="E25" s="30"/>
      <c r="F25" s="30"/>
      <c r="G25" s="30"/>
      <c r="H25" s="22"/>
      <c r="I25" s="30"/>
      <c r="J25" s="30"/>
      <c r="K25" s="30"/>
      <c r="L25" s="30"/>
      <c r="M25" s="30"/>
    </row>
    <row r="26" spans="1:16" s="31" customFormat="1" ht="12.75" customHeight="1" thickBot="1" x14ac:dyDescent="0.25">
      <c r="A26" s="96" t="s">
        <v>63</v>
      </c>
      <c r="B26" s="97">
        <f t="shared" si="0"/>
        <v>43854</v>
      </c>
      <c r="C26" s="98"/>
      <c r="D26" s="98"/>
      <c r="E26" s="98"/>
      <c r="F26" s="98"/>
      <c r="G26" s="98"/>
      <c r="H26" s="98" t="s">
        <v>50</v>
      </c>
      <c r="I26" s="98"/>
      <c r="J26" s="98"/>
      <c r="K26" s="107"/>
      <c r="L26" s="98"/>
      <c r="M26" s="98"/>
    </row>
    <row r="27" spans="1:16" s="31" customFormat="1" ht="12.75" customHeight="1" x14ac:dyDescent="0.2">
      <c r="A27" s="68" t="s">
        <v>64</v>
      </c>
      <c r="B27" s="69">
        <f t="shared" si="0"/>
        <v>43855</v>
      </c>
      <c r="C27" s="30"/>
      <c r="D27" s="30"/>
      <c r="E27" s="30"/>
      <c r="F27" s="30"/>
      <c r="G27" s="30"/>
      <c r="H27" s="30"/>
      <c r="I27" s="22" t="s">
        <v>50</v>
      </c>
      <c r="J27" s="30"/>
      <c r="K27" s="30"/>
      <c r="L27" s="30"/>
      <c r="M27" s="30"/>
      <c r="O27" s="23"/>
      <c r="P27" s="23"/>
    </row>
    <row r="28" spans="1:16" s="72" customFormat="1" ht="12.75" customHeight="1" x14ac:dyDescent="0.2">
      <c r="A28" s="68" t="s">
        <v>65</v>
      </c>
      <c r="B28" s="69">
        <f t="shared" si="0"/>
        <v>43856</v>
      </c>
      <c r="C28" s="30" t="s">
        <v>109</v>
      </c>
      <c r="D28" s="30"/>
      <c r="E28" s="30"/>
      <c r="F28" s="30"/>
      <c r="G28" s="30"/>
      <c r="H28" s="30"/>
      <c r="I28" s="22"/>
      <c r="J28" s="30"/>
      <c r="K28" s="30"/>
      <c r="L28" s="30"/>
      <c r="M28" s="22"/>
      <c r="N28" s="31"/>
    </row>
    <row r="29" spans="1:16" s="31" customFormat="1" ht="12.75" customHeight="1" x14ac:dyDescent="0.2">
      <c r="A29" s="70" t="s">
        <v>66</v>
      </c>
      <c r="B29" s="69">
        <f t="shared" si="0"/>
        <v>43857</v>
      </c>
      <c r="C29" s="30" t="s">
        <v>76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O29" s="23"/>
      <c r="P29" s="23"/>
    </row>
    <row r="30" spans="1:16" s="31" customFormat="1" ht="12.75" customHeight="1" x14ac:dyDescent="0.2">
      <c r="A30" s="70" t="s">
        <v>67</v>
      </c>
      <c r="B30" s="69">
        <f t="shared" si="0"/>
        <v>43858</v>
      </c>
      <c r="C30" s="30"/>
      <c r="D30" s="22"/>
      <c r="E30" s="30"/>
      <c r="F30" s="22"/>
      <c r="G30" s="30"/>
      <c r="H30" s="22"/>
      <c r="I30" s="22"/>
      <c r="J30" s="22" t="s">
        <v>50</v>
      </c>
      <c r="K30" s="22"/>
      <c r="L30" s="30"/>
      <c r="M30" s="30"/>
      <c r="N30" s="67"/>
      <c r="O30" s="23"/>
      <c r="P30" s="23"/>
    </row>
    <row r="31" spans="1:16" s="72" customFormat="1" ht="12.75" customHeight="1" x14ac:dyDescent="0.2">
      <c r="A31" s="70" t="s">
        <v>61</v>
      </c>
      <c r="B31" s="69">
        <f t="shared" si="0"/>
        <v>43859</v>
      </c>
      <c r="C31" s="22"/>
      <c r="D31" s="22"/>
      <c r="E31" s="30"/>
      <c r="F31" s="22"/>
      <c r="G31" s="30" t="s">
        <v>50</v>
      </c>
      <c r="H31" s="22"/>
      <c r="I31" s="22"/>
      <c r="J31" s="22"/>
      <c r="K31" s="22"/>
      <c r="L31" s="30"/>
      <c r="M31" s="22"/>
      <c r="N31" s="67"/>
      <c r="O31" s="95"/>
      <c r="P31" s="95"/>
    </row>
    <row r="32" spans="1:16" s="31" customFormat="1" ht="12.75" customHeight="1" x14ac:dyDescent="0.2">
      <c r="A32" s="70" t="s">
        <v>62</v>
      </c>
      <c r="B32" s="69">
        <f t="shared" si="0"/>
        <v>43860</v>
      </c>
      <c r="C32" s="22"/>
      <c r="D32" s="22"/>
      <c r="E32" s="30"/>
      <c r="F32" s="22"/>
      <c r="G32" s="30"/>
      <c r="H32" s="22"/>
      <c r="I32" s="22"/>
      <c r="J32" s="22"/>
      <c r="K32" s="22" t="s">
        <v>39</v>
      </c>
      <c r="L32" s="30"/>
      <c r="M32" s="22"/>
      <c r="N32" s="67"/>
      <c r="O32" s="23"/>
      <c r="P32" s="23"/>
    </row>
    <row r="33" spans="1:16" s="31" customFormat="1" ht="12.75" customHeight="1" thickBot="1" x14ac:dyDescent="0.25">
      <c r="A33" s="96" t="s">
        <v>63</v>
      </c>
      <c r="B33" s="97">
        <f t="shared" si="0"/>
        <v>43861</v>
      </c>
      <c r="C33" s="98"/>
      <c r="D33" s="121"/>
      <c r="E33" s="98"/>
      <c r="F33" s="98" t="s">
        <v>50</v>
      </c>
      <c r="G33" s="98"/>
      <c r="H33" s="98"/>
      <c r="I33" s="98"/>
      <c r="J33" s="98"/>
      <c r="K33" s="107"/>
      <c r="L33" s="98"/>
      <c r="M33" s="98"/>
    </row>
    <row r="34" spans="1:16" s="67" customFormat="1" ht="12.75" customHeight="1" x14ac:dyDescent="0.2">
      <c r="A34" s="70"/>
      <c r="B34" s="69"/>
      <c r="C34" s="30"/>
      <c r="D34" s="30"/>
      <c r="E34" s="30"/>
      <c r="F34" s="30"/>
      <c r="G34" s="22"/>
      <c r="H34" s="30"/>
      <c r="I34" s="30"/>
      <c r="J34" s="30"/>
      <c r="K34" s="22"/>
      <c r="L34" s="30"/>
      <c r="M34" s="30"/>
      <c r="N34" s="84"/>
      <c r="O34" s="64"/>
      <c r="P34" s="64"/>
    </row>
    <row r="35" spans="1:16" ht="14.1" customHeight="1" x14ac:dyDescent="0.2">
      <c r="A35" s="28" t="s">
        <v>6</v>
      </c>
      <c r="C35" s="27">
        <f>COUNTA($C$3:$C$33)</f>
        <v>9</v>
      </c>
      <c r="D35" s="27">
        <f>COUNTA($D$3:$D$33)</f>
        <v>5</v>
      </c>
      <c r="E35" s="27">
        <f>COUNTA($E$3:$E$33)</f>
        <v>0</v>
      </c>
      <c r="F35" s="27">
        <f>COUNTA($F$3:$F$33)</f>
        <v>4</v>
      </c>
      <c r="G35" s="27">
        <f>COUNTA($G$3:$G$33)</f>
        <v>1</v>
      </c>
      <c r="H35" s="27">
        <f>COUNTA($H$3:$H$33)</f>
        <v>2</v>
      </c>
      <c r="I35" s="27">
        <f>COUNTA($I$3:$I$33)</f>
        <v>3</v>
      </c>
      <c r="J35" s="27">
        <f>COUNTA($J$3:$J$33)</f>
        <v>3</v>
      </c>
      <c r="K35" s="27">
        <f>COUNTA($K$3:$K$33)</f>
        <v>4</v>
      </c>
      <c r="L35" s="27">
        <f>COUNTA($L$3:$L$33)</f>
        <v>0</v>
      </c>
      <c r="M35" s="27">
        <f>COUNTA($M$3:$M$33)</f>
        <v>0</v>
      </c>
    </row>
    <row r="36" spans="1:16" ht="14.1" customHeight="1" x14ac:dyDescent="0.2">
      <c r="A36" s="35" t="s">
        <v>39</v>
      </c>
      <c r="B36" s="65"/>
      <c r="C36" s="47">
        <f>COUNTIF($C$3:$C$33,"V75")</f>
        <v>1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</row>
    <row r="37" spans="1:16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</row>
    <row r="38" spans="1:16" ht="14.1" customHeight="1" x14ac:dyDescent="0.2">
      <c r="A38" s="67" t="s">
        <v>109</v>
      </c>
      <c r="B38" s="65"/>
      <c r="C38" s="47">
        <f>COUNTIF($C$3:$C$33,"V75M")</f>
        <v>4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</row>
    <row r="39" spans="1:16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3</v>
      </c>
      <c r="E39" s="47">
        <f>COUNTIF($E$3:$E$33,"V65")</f>
        <v>0</v>
      </c>
      <c r="F39" s="47">
        <f>COUNTIF($F$3:$F$33,"V65")</f>
        <v>4</v>
      </c>
      <c r="G39" s="47">
        <f>COUNTIF($G$3:$G$33,"V65")</f>
        <v>1</v>
      </c>
      <c r="H39" s="47">
        <f>COUNTIF($H$3:$H$33,"V65")</f>
        <v>2</v>
      </c>
      <c r="I39" s="47">
        <f>COUNTIF($I$3:$I$33,"V65")</f>
        <v>2</v>
      </c>
      <c r="J39" s="47">
        <f>COUNTIF($J$3:$J$33,"V65")</f>
        <v>3</v>
      </c>
      <c r="K39" s="47">
        <f>COUNTIF($K$3:$K$33,"V65")</f>
        <v>3</v>
      </c>
      <c r="L39" s="47">
        <f>COUNTIF($L$3:$L$33,"V65")</f>
        <v>0</v>
      </c>
      <c r="M39" s="47">
        <f>COUNTIF($M$3:$M$33,"V65")</f>
        <v>0</v>
      </c>
    </row>
    <row r="40" spans="1:16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0</v>
      </c>
      <c r="M40" s="47">
        <f>COUNTIF($M$3:$M$33,"V65L")</f>
        <v>0</v>
      </c>
    </row>
    <row r="41" spans="1:16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</row>
    <row r="42" spans="1:16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</row>
    <row r="43" spans="1:16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</row>
    <row r="44" spans="1:16" ht="14.1" customHeight="1" x14ac:dyDescent="0.2">
      <c r="A44" s="67" t="s">
        <v>58</v>
      </c>
      <c r="B44" s="65"/>
      <c r="C44" s="47">
        <f>COUNTIF($C$3:$C$33,"SL")</f>
        <v>3</v>
      </c>
      <c r="D44" s="47">
        <f>COUNTIF($D$3:$D$33,"SL")</f>
        <v>1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</row>
    <row r="45" spans="1:16" ht="14.1" customHeight="1" x14ac:dyDescent="0.2">
      <c r="A45" s="67" t="s">
        <v>57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</row>
    <row r="46" spans="1:16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>
    <oddHeader>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A47" sqref="A47:XFD47"/>
    </sheetView>
  </sheetViews>
  <sheetFormatPr baseColWidth="10" defaultColWidth="9.140625" defaultRowHeight="12.75" x14ac:dyDescent="0.2"/>
  <cols>
    <col min="1" max="1" width="15.42578125" style="41" customWidth="1"/>
    <col min="2" max="2" width="10.85546875" style="79" customWidth="1"/>
    <col min="3" max="13" width="7.5703125" style="33" customWidth="1"/>
    <col min="14" max="14" width="25.5703125" style="34" customWidth="1"/>
    <col min="15" max="15" width="9.140625" style="34" customWidth="1"/>
    <col min="16" max="16384" width="9.140625" style="34"/>
  </cols>
  <sheetData>
    <row r="1" spans="1:15" x14ac:dyDescent="0.2">
      <c r="A1" s="41" t="s">
        <v>15</v>
      </c>
    </row>
    <row r="2" spans="1:15" s="54" customFormat="1" x14ac:dyDescent="0.2">
      <c r="A2" s="41"/>
      <c r="B2" s="79"/>
      <c r="C2" s="85" t="s">
        <v>1</v>
      </c>
      <c r="D2" s="85" t="s">
        <v>21</v>
      </c>
      <c r="E2" s="86" t="s">
        <v>22</v>
      </c>
      <c r="F2" s="85" t="s">
        <v>27</v>
      </c>
      <c r="G2" s="85" t="s">
        <v>2</v>
      </c>
      <c r="H2" s="85" t="s">
        <v>30</v>
      </c>
      <c r="I2" s="85" t="s">
        <v>3</v>
      </c>
      <c r="J2" s="85" t="s">
        <v>4</v>
      </c>
      <c r="K2" s="85" t="s">
        <v>25</v>
      </c>
      <c r="L2" s="85" t="s">
        <v>32</v>
      </c>
      <c r="M2" s="85" t="s">
        <v>5</v>
      </c>
      <c r="O2" s="41"/>
    </row>
    <row r="3" spans="1:15" s="31" customFormat="1" ht="12.75" customHeight="1" x14ac:dyDescent="0.2">
      <c r="A3" s="68" t="s">
        <v>61</v>
      </c>
      <c r="B3" s="69">
        <f>September!B32+1</f>
        <v>44105</v>
      </c>
      <c r="C3" s="30"/>
      <c r="D3" s="30"/>
      <c r="E3" s="30"/>
      <c r="F3" s="30"/>
      <c r="G3" s="30" t="s">
        <v>50</v>
      </c>
      <c r="H3" s="30"/>
      <c r="I3" s="30"/>
      <c r="J3" s="30"/>
      <c r="K3" s="30"/>
      <c r="L3" s="30"/>
      <c r="M3" s="30"/>
    </row>
    <row r="4" spans="1:15" s="31" customFormat="1" ht="12.75" customHeight="1" x14ac:dyDescent="0.2">
      <c r="A4" s="68" t="s">
        <v>62</v>
      </c>
      <c r="B4" s="69">
        <f>B3+1</f>
        <v>44106</v>
      </c>
      <c r="C4" s="30" t="s">
        <v>39</v>
      </c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5" s="31" customFormat="1" ht="12.75" customHeight="1" thickBot="1" x14ac:dyDescent="0.25">
      <c r="A5" s="102" t="s">
        <v>63</v>
      </c>
      <c r="B5" s="97">
        <f t="shared" ref="B5:B33" si="0">B4+1</f>
        <v>44107</v>
      </c>
      <c r="C5" s="98"/>
      <c r="D5" s="98"/>
      <c r="E5" s="98"/>
      <c r="F5" s="98"/>
      <c r="G5" s="98"/>
      <c r="H5" s="98" t="s">
        <v>50</v>
      </c>
      <c r="I5" s="98"/>
      <c r="J5" s="98"/>
      <c r="K5" s="98"/>
      <c r="L5" s="98"/>
      <c r="M5" s="98" t="s">
        <v>76</v>
      </c>
    </row>
    <row r="6" spans="1:15" s="72" customFormat="1" ht="12.75" customHeight="1" x14ac:dyDescent="0.2">
      <c r="A6" s="68" t="s">
        <v>64</v>
      </c>
      <c r="B6" s="69">
        <f t="shared" si="0"/>
        <v>44108</v>
      </c>
      <c r="C6" s="30"/>
      <c r="D6" s="30"/>
      <c r="E6" s="30"/>
      <c r="F6" s="30"/>
      <c r="G6" s="30"/>
      <c r="H6" s="30"/>
      <c r="I6" s="30"/>
      <c r="J6" s="30"/>
      <c r="K6" s="30" t="s">
        <v>50</v>
      </c>
      <c r="L6" s="30"/>
      <c r="M6" s="30"/>
      <c r="N6" s="31"/>
    </row>
    <row r="7" spans="1:15" s="31" customFormat="1" ht="12.75" customHeight="1" x14ac:dyDescent="0.2">
      <c r="A7" s="68" t="s">
        <v>65</v>
      </c>
      <c r="B7" s="69">
        <f t="shared" si="0"/>
        <v>44109</v>
      </c>
      <c r="C7" s="30" t="s">
        <v>109</v>
      </c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5" s="31" customFormat="1" ht="12.75" customHeight="1" x14ac:dyDescent="0.2">
      <c r="A8" s="70" t="s">
        <v>66</v>
      </c>
      <c r="B8" s="69">
        <f t="shared" si="0"/>
        <v>44110</v>
      </c>
      <c r="C8" s="30"/>
      <c r="D8" s="30"/>
      <c r="E8" s="30"/>
      <c r="F8" s="30"/>
      <c r="G8" s="30"/>
      <c r="H8" s="30"/>
      <c r="I8" s="30" t="s">
        <v>50</v>
      </c>
      <c r="J8" s="30"/>
      <c r="K8" s="30"/>
      <c r="L8" s="30"/>
      <c r="M8" s="30"/>
    </row>
    <row r="9" spans="1:15" s="67" customFormat="1" ht="12.75" customHeight="1" x14ac:dyDescent="0.2">
      <c r="A9" s="70" t="s">
        <v>67</v>
      </c>
      <c r="B9" s="69">
        <f t="shared" si="0"/>
        <v>44111</v>
      </c>
      <c r="C9" s="30"/>
      <c r="D9" s="30"/>
      <c r="E9" s="30"/>
      <c r="F9" s="30"/>
      <c r="G9" s="30"/>
      <c r="H9" s="30"/>
      <c r="I9" s="30"/>
      <c r="J9" s="30" t="s">
        <v>50</v>
      </c>
      <c r="K9" s="30"/>
      <c r="L9" s="30"/>
      <c r="M9" s="30" t="s">
        <v>50</v>
      </c>
      <c r="N9" s="31"/>
    </row>
    <row r="10" spans="1:15" s="31" customFormat="1" ht="12.75" customHeight="1" x14ac:dyDescent="0.2">
      <c r="A10" s="70" t="s">
        <v>61</v>
      </c>
      <c r="B10" s="69">
        <f t="shared" si="0"/>
        <v>44112</v>
      </c>
      <c r="C10" s="30"/>
      <c r="D10" s="30" t="s">
        <v>50</v>
      </c>
      <c r="E10" s="30"/>
      <c r="F10" s="30"/>
      <c r="G10" s="30"/>
      <c r="H10" s="30"/>
      <c r="I10" s="30"/>
      <c r="J10" s="30"/>
      <c r="K10" s="30"/>
      <c r="L10" s="30"/>
      <c r="M10" s="30"/>
    </row>
    <row r="11" spans="1:15" s="31" customFormat="1" ht="12.75" customHeight="1" x14ac:dyDescent="0.2">
      <c r="A11" s="70" t="s">
        <v>62</v>
      </c>
      <c r="B11" s="69">
        <f t="shared" si="0"/>
        <v>44113</v>
      </c>
      <c r="C11" s="30"/>
      <c r="D11" s="30"/>
      <c r="E11" s="30"/>
      <c r="F11" s="30"/>
      <c r="G11" s="30" t="s">
        <v>39</v>
      </c>
      <c r="H11" s="30"/>
      <c r="I11" s="30"/>
      <c r="J11" s="30"/>
      <c r="K11" s="30"/>
      <c r="L11" s="30" t="s">
        <v>74</v>
      </c>
      <c r="M11" s="30"/>
    </row>
    <row r="12" spans="1:15" s="31" customFormat="1" ht="12.75" customHeight="1" thickBot="1" x14ac:dyDescent="0.25">
      <c r="A12" s="96" t="s">
        <v>63</v>
      </c>
      <c r="B12" s="97">
        <f t="shared" si="0"/>
        <v>44114</v>
      </c>
      <c r="C12" s="98"/>
      <c r="D12" s="98"/>
      <c r="E12" s="98"/>
      <c r="F12" s="98" t="s">
        <v>50</v>
      </c>
      <c r="G12" s="98"/>
      <c r="H12" s="98"/>
      <c r="I12" s="98"/>
      <c r="J12" s="98"/>
      <c r="K12" s="98"/>
      <c r="L12" s="98"/>
      <c r="M12" s="98"/>
      <c r="N12" s="164" t="s">
        <v>73</v>
      </c>
    </row>
    <row r="13" spans="1:15" s="31" customFormat="1" ht="12.75" customHeight="1" x14ac:dyDescent="0.2">
      <c r="A13" s="68" t="s">
        <v>64</v>
      </c>
      <c r="B13" s="69">
        <f t="shared" si="0"/>
        <v>44115</v>
      </c>
      <c r="C13" s="30"/>
      <c r="D13" s="30"/>
      <c r="E13" s="30"/>
      <c r="F13" s="30"/>
      <c r="G13" s="30"/>
      <c r="H13" s="30"/>
      <c r="I13" s="30"/>
      <c r="J13" s="30"/>
      <c r="K13" s="30" t="s">
        <v>50</v>
      </c>
      <c r="L13" s="30"/>
      <c r="M13" s="30"/>
    </row>
    <row r="14" spans="1:15" s="31" customFormat="1" ht="12.75" customHeight="1" x14ac:dyDescent="0.2">
      <c r="A14" s="68" t="s">
        <v>65</v>
      </c>
      <c r="B14" s="69">
        <f t="shared" si="0"/>
        <v>44116</v>
      </c>
      <c r="C14" s="30" t="s">
        <v>109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5" s="31" customFormat="1" ht="12.75" customHeight="1" x14ac:dyDescent="0.2">
      <c r="A15" s="70" t="s">
        <v>66</v>
      </c>
      <c r="B15" s="69">
        <f t="shared" si="0"/>
        <v>44117</v>
      </c>
      <c r="C15" s="122" t="s">
        <v>60</v>
      </c>
      <c r="D15" s="30"/>
      <c r="E15" s="30"/>
      <c r="F15" s="30"/>
      <c r="G15" s="30"/>
      <c r="H15" s="30"/>
      <c r="I15" s="151" t="s">
        <v>50</v>
      </c>
      <c r="J15" s="30"/>
      <c r="K15" s="30"/>
      <c r="L15" s="30"/>
      <c r="M15" s="30" t="s">
        <v>76</v>
      </c>
      <c r="N15" s="158" t="s">
        <v>83</v>
      </c>
    </row>
    <row r="16" spans="1:15" s="67" customFormat="1" ht="12.75" customHeight="1" x14ac:dyDescent="0.2">
      <c r="A16" s="70" t="s">
        <v>67</v>
      </c>
      <c r="B16" s="69">
        <f t="shared" si="0"/>
        <v>44118</v>
      </c>
      <c r="C16" s="30"/>
      <c r="D16" s="30"/>
      <c r="E16" s="30" t="s">
        <v>50</v>
      </c>
      <c r="F16" s="30"/>
      <c r="G16" s="30"/>
      <c r="H16" s="30"/>
      <c r="I16" s="30"/>
      <c r="J16" s="30"/>
      <c r="K16" s="30"/>
      <c r="L16" s="30"/>
      <c r="M16" s="30"/>
      <c r="N16" s="31"/>
    </row>
    <row r="17" spans="1:13" s="31" customFormat="1" ht="12.75" customHeight="1" x14ac:dyDescent="0.2">
      <c r="A17" s="70" t="s">
        <v>61</v>
      </c>
      <c r="B17" s="69">
        <f t="shared" si="0"/>
        <v>44119</v>
      </c>
      <c r="C17" s="30"/>
      <c r="D17" s="30"/>
      <c r="E17" s="30"/>
      <c r="F17" s="30"/>
      <c r="G17" s="30"/>
      <c r="H17" s="30" t="s">
        <v>50</v>
      </c>
      <c r="I17" s="30"/>
      <c r="J17" s="30"/>
      <c r="K17" s="30"/>
      <c r="L17" s="30"/>
      <c r="M17" s="30"/>
    </row>
    <row r="18" spans="1:13" s="31" customFormat="1" ht="12.75" customHeight="1" x14ac:dyDescent="0.2">
      <c r="A18" s="70" t="s">
        <v>62</v>
      </c>
      <c r="B18" s="69">
        <f t="shared" si="0"/>
        <v>44120</v>
      </c>
      <c r="C18" s="30"/>
      <c r="D18" s="30"/>
      <c r="E18" s="30"/>
      <c r="F18" s="30"/>
      <c r="G18" s="30"/>
      <c r="H18" s="30"/>
      <c r="I18" s="30"/>
      <c r="J18" s="30" t="s">
        <v>39</v>
      </c>
      <c r="K18" s="30"/>
      <c r="L18" s="30"/>
      <c r="M18" s="30"/>
    </row>
    <row r="19" spans="1:13" s="31" customFormat="1" ht="12.75" customHeight="1" thickBot="1" x14ac:dyDescent="0.25">
      <c r="A19" s="96" t="s">
        <v>63</v>
      </c>
      <c r="B19" s="97">
        <f t="shared" si="0"/>
        <v>44121</v>
      </c>
      <c r="C19" s="98"/>
      <c r="D19" s="98"/>
      <c r="E19" s="98"/>
      <c r="F19" s="98"/>
      <c r="G19" s="98" t="s">
        <v>50</v>
      </c>
      <c r="H19" s="98"/>
      <c r="I19" s="98"/>
      <c r="J19" s="98"/>
      <c r="K19" s="98"/>
      <c r="L19" s="98"/>
      <c r="M19" s="98"/>
    </row>
    <row r="20" spans="1:13" s="31" customFormat="1" ht="12.75" customHeight="1" x14ac:dyDescent="0.2">
      <c r="A20" s="68" t="s">
        <v>64</v>
      </c>
      <c r="B20" s="69">
        <f t="shared" si="0"/>
        <v>44122</v>
      </c>
      <c r="C20" s="30"/>
      <c r="D20" s="30"/>
      <c r="E20" s="30"/>
      <c r="F20" s="30"/>
      <c r="G20" s="30"/>
      <c r="H20" s="30"/>
      <c r="I20" s="30"/>
      <c r="J20" s="30"/>
      <c r="K20" s="30" t="s">
        <v>50</v>
      </c>
      <c r="L20" s="30"/>
      <c r="M20" s="30"/>
    </row>
    <row r="21" spans="1:13" s="31" customFormat="1" ht="12.75" customHeight="1" x14ac:dyDescent="0.2">
      <c r="A21" s="68" t="s">
        <v>65</v>
      </c>
      <c r="B21" s="69">
        <f t="shared" si="0"/>
        <v>44123</v>
      </c>
      <c r="C21" s="30" t="s">
        <v>109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s="31" customFormat="1" ht="12.75" customHeight="1" x14ac:dyDescent="0.2">
      <c r="A22" s="70" t="s">
        <v>66</v>
      </c>
      <c r="B22" s="69">
        <f t="shared" si="0"/>
        <v>44124</v>
      </c>
      <c r="C22" s="30"/>
      <c r="D22" s="30"/>
      <c r="E22" s="30"/>
      <c r="F22" s="30"/>
      <c r="G22" s="30"/>
      <c r="H22" s="30"/>
      <c r="I22" s="30" t="s">
        <v>50</v>
      </c>
      <c r="J22" s="30"/>
      <c r="K22" s="30"/>
      <c r="L22" s="30"/>
      <c r="M22" s="30"/>
    </row>
    <row r="23" spans="1:13" s="31" customFormat="1" ht="12.75" customHeight="1" x14ac:dyDescent="0.2">
      <c r="A23" s="70" t="s">
        <v>67</v>
      </c>
      <c r="B23" s="69">
        <f t="shared" si="0"/>
        <v>44125</v>
      </c>
      <c r="C23" s="30"/>
      <c r="D23" s="30"/>
      <c r="E23" s="30" t="s">
        <v>50</v>
      </c>
      <c r="F23" s="30"/>
      <c r="G23" s="30"/>
      <c r="H23" s="30"/>
      <c r="I23" s="30"/>
      <c r="J23" s="30"/>
      <c r="K23" s="30"/>
      <c r="L23" s="30"/>
      <c r="M23" s="30" t="s">
        <v>50</v>
      </c>
    </row>
    <row r="24" spans="1:13" s="31" customFormat="1" ht="12.75" customHeight="1" x14ac:dyDescent="0.2">
      <c r="A24" s="70" t="s">
        <v>61</v>
      </c>
      <c r="B24" s="69">
        <f t="shared" si="0"/>
        <v>44126</v>
      </c>
      <c r="C24" s="30"/>
      <c r="D24" s="30"/>
      <c r="E24" s="30"/>
      <c r="F24" s="30"/>
      <c r="G24" s="30" t="s">
        <v>50</v>
      </c>
      <c r="H24" s="30"/>
      <c r="I24" s="30"/>
      <c r="J24" s="30"/>
      <c r="K24" s="30"/>
      <c r="L24" s="30"/>
      <c r="M24" s="30"/>
    </row>
    <row r="25" spans="1:13" s="31" customFormat="1" ht="12.75" customHeight="1" x14ac:dyDescent="0.2">
      <c r="A25" s="70" t="s">
        <v>62</v>
      </c>
      <c r="B25" s="69">
        <f t="shared" si="0"/>
        <v>44127</v>
      </c>
      <c r="C25" s="30"/>
      <c r="D25" s="30"/>
      <c r="E25" s="30"/>
      <c r="F25" s="30" t="s">
        <v>39</v>
      </c>
      <c r="G25" s="30"/>
      <c r="H25" s="30"/>
      <c r="I25" s="30"/>
      <c r="J25" s="30"/>
      <c r="K25" s="30"/>
      <c r="L25" s="30" t="s">
        <v>74</v>
      </c>
      <c r="M25" s="30"/>
    </row>
    <row r="26" spans="1:13" s="31" customFormat="1" ht="12.75" customHeight="1" thickBot="1" x14ac:dyDescent="0.25">
      <c r="A26" s="96" t="s">
        <v>63</v>
      </c>
      <c r="B26" s="97">
        <f t="shared" si="0"/>
        <v>44128</v>
      </c>
      <c r="C26" s="98"/>
      <c r="D26" s="98" t="s">
        <v>50</v>
      </c>
      <c r="E26" s="98"/>
      <c r="F26" s="98"/>
      <c r="G26" s="98"/>
      <c r="H26" s="98"/>
      <c r="I26" s="98"/>
      <c r="J26" s="98"/>
      <c r="K26" s="98"/>
      <c r="L26" s="98"/>
      <c r="M26" s="98"/>
    </row>
    <row r="27" spans="1:13" s="31" customFormat="1" ht="12.75" customHeight="1" x14ac:dyDescent="0.2">
      <c r="A27" s="68" t="s">
        <v>64</v>
      </c>
      <c r="B27" s="69">
        <f t="shared" si="0"/>
        <v>44129</v>
      </c>
      <c r="C27" s="30"/>
      <c r="D27" s="30"/>
      <c r="E27" s="30"/>
      <c r="F27" s="30"/>
      <c r="G27" s="30"/>
      <c r="H27" s="30"/>
      <c r="I27" s="30"/>
      <c r="J27" s="30"/>
      <c r="K27" s="30" t="s">
        <v>50</v>
      </c>
      <c r="L27" s="30"/>
      <c r="M27" s="30"/>
    </row>
    <row r="28" spans="1:13" s="31" customFormat="1" ht="12.75" customHeight="1" x14ac:dyDescent="0.2">
      <c r="A28" s="68" t="s">
        <v>65</v>
      </c>
      <c r="B28" s="69">
        <f t="shared" si="0"/>
        <v>44130</v>
      </c>
      <c r="C28" s="30" t="s">
        <v>109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 s="31" customFormat="1" ht="12.75" customHeight="1" x14ac:dyDescent="0.2">
      <c r="A29" s="70" t="s">
        <v>66</v>
      </c>
      <c r="B29" s="69">
        <f t="shared" si="0"/>
        <v>44131</v>
      </c>
      <c r="C29" s="30"/>
      <c r="D29" s="30"/>
      <c r="E29" s="30"/>
      <c r="F29" s="30"/>
      <c r="G29" s="30"/>
      <c r="H29" s="30" t="s">
        <v>50</v>
      </c>
      <c r="I29" s="30"/>
      <c r="J29" s="30"/>
      <c r="K29" s="30"/>
      <c r="L29" s="30"/>
      <c r="M29" s="30"/>
    </row>
    <row r="30" spans="1:13" s="31" customFormat="1" ht="12.75" customHeight="1" x14ac:dyDescent="0.2">
      <c r="A30" s="70" t="s">
        <v>67</v>
      </c>
      <c r="B30" s="69">
        <f t="shared" si="0"/>
        <v>44132</v>
      </c>
      <c r="C30" s="30"/>
      <c r="D30" s="30"/>
      <c r="E30" s="30"/>
      <c r="F30" s="30"/>
      <c r="G30" s="30"/>
      <c r="H30" s="30"/>
      <c r="I30" s="30"/>
      <c r="J30" s="30" t="s">
        <v>50</v>
      </c>
      <c r="K30" s="30"/>
      <c r="L30" s="30"/>
      <c r="M30" s="30" t="s">
        <v>50</v>
      </c>
    </row>
    <row r="31" spans="1:13" s="31" customFormat="1" ht="12.75" customHeight="1" x14ac:dyDescent="0.2">
      <c r="A31" s="70" t="s">
        <v>61</v>
      </c>
      <c r="B31" s="69">
        <f t="shared" si="0"/>
        <v>44133</v>
      </c>
      <c r="C31" s="30"/>
      <c r="D31" s="30"/>
      <c r="E31" s="30"/>
      <c r="F31" s="30"/>
      <c r="G31" s="30" t="s">
        <v>50</v>
      </c>
      <c r="H31" s="30"/>
      <c r="I31" s="30"/>
      <c r="J31" s="30"/>
      <c r="K31" s="30"/>
      <c r="L31" s="30"/>
      <c r="M31" s="30"/>
    </row>
    <row r="32" spans="1:13" s="31" customFormat="1" ht="12.75" customHeight="1" x14ac:dyDescent="0.2">
      <c r="A32" s="70" t="s">
        <v>62</v>
      </c>
      <c r="B32" s="69">
        <f t="shared" si="0"/>
        <v>44134</v>
      </c>
      <c r="C32" s="30"/>
      <c r="D32" s="30" t="s">
        <v>39</v>
      </c>
      <c r="E32" s="30"/>
      <c r="F32" s="30"/>
      <c r="G32" s="30"/>
      <c r="H32" s="30"/>
      <c r="I32" s="30"/>
      <c r="J32" s="30"/>
      <c r="K32" s="30"/>
      <c r="L32" s="30"/>
      <c r="M32" s="30"/>
    </row>
    <row r="33" spans="1:16" s="31" customFormat="1" ht="12.75" customHeight="1" thickBot="1" x14ac:dyDescent="0.25">
      <c r="A33" s="96" t="s">
        <v>63</v>
      </c>
      <c r="B33" s="97">
        <f t="shared" si="0"/>
        <v>44135</v>
      </c>
      <c r="C33" s="98"/>
      <c r="D33" s="98"/>
      <c r="E33" s="98"/>
      <c r="F33" s="98"/>
      <c r="G33" s="98"/>
      <c r="H33" s="98"/>
      <c r="I33" s="98" t="s">
        <v>50</v>
      </c>
      <c r="J33" s="98"/>
      <c r="K33" s="98"/>
      <c r="L33" s="98"/>
      <c r="M33" s="98"/>
    </row>
    <row r="34" spans="1:16" s="41" customFormat="1" ht="12.75" customHeight="1" x14ac:dyDescent="0.2">
      <c r="A34" s="68"/>
      <c r="B34" s="79"/>
      <c r="C34" s="33"/>
      <c r="D34" s="30"/>
      <c r="E34" s="33"/>
      <c r="F34" s="33"/>
      <c r="G34" s="33"/>
      <c r="H34" s="33"/>
      <c r="I34" s="33"/>
      <c r="J34" s="33"/>
      <c r="K34" s="33"/>
      <c r="L34" s="33"/>
      <c r="M34" s="33"/>
      <c r="N34" s="23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6</v>
      </c>
      <c r="D35" s="27">
        <f>COUNTA($D$3:$D$33)</f>
        <v>3</v>
      </c>
      <c r="E35" s="27">
        <f>COUNTA($E$3:$E$33)</f>
        <v>2</v>
      </c>
      <c r="F35" s="27">
        <f>COUNTA($F$3:$F$33)</f>
        <v>2</v>
      </c>
      <c r="G35" s="27">
        <f>COUNTA($G$3:$G$33)</f>
        <v>5</v>
      </c>
      <c r="H35" s="27">
        <f>COUNTA($H$3:$H$33)</f>
        <v>3</v>
      </c>
      <c r="I35" s="27">
        <f>COUNTA($I$3:$I$33)</f>
        <v>4</v>
      </c>
      <c r="J35" s="27">
        <f>COUNTA($J$3:$J$33)</f>
        <v>3</v>
      </c>
      <c r="K35" s="27">
        <f>COUNTA($K$3:$K$33)</f>
        <v>4</v>
      </c>
      <c r="L35" s="27">
        <f>COUNTA($L$3:$L$33)</f>
        <v>2</v>
      </c>
      <c r="M35" s="27">
        <f>COUNTA($M$3:$M$33)</f>
        <v>5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1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1</v>
      </c>
      <c r="G36" s="47">
        <f>COUNTIF($G$3:$G$33,"V75")</f>
        <v>1</v>
      </c>
      <c r="H36" s="47">
        <f>COUNTIF($H$3:$H$33,"V75")</f>
        <v>0</v>
      </c>
      <c r="I36" s="47">
        <f>COUNTIF($I$3:$I$33,"V75")</f>
        <v>0</v>
      </c>
      <c r="J36" s="47">
        <f>COUNTIF($J$3:$J$33,"V75")</f>
        <v>1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4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2</v>
      </c>
      <c r="E39" s="47">
        <f>COUNTIF($E$3:$E$33,"V65")</f>
        <v>2</v>
      </c>
      <c r="F39" s="47">
        <f>COUNTIF($F$3:$F$33,"V65")</f>
        <v>1</v>
      </c>
      <c r="G39" s="47">
        <f>COUNTIF($G$3:$G$33,"V65")</f>
        <v>4</v>
      </c>
      <c r="H39" s="47">
        <f>COUNTIF($H$3:$H$33,"V65")</f>
        <v>3</v>
      </c>
      <c r="I39" s="47">
        <f>COUNTIF($I$3:$I$33,"V65")</f>
        <v>4</v>
      </c>
      <c r="J39" s="47">
        <f>COUNTIF($J$3:$J$33,"V65")</f>
        <v>2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3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2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4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34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A47" sqref="A47:XFD47"/>
    </sheetView>
  </sheetViews>
  <sheetFormatPr baseColWidth="10" defaultColWidth="9.140625" defaultRowHeight="12.75" x14ac:dyDescent="0.2"/>
  <cols>
    <col min="1" max="1" width="17" style="41" customWidth="1"/>
    <col min="2" max="2" width="10.7109375" style="79" customWidth="1"/>
    <col min="3" max="13" width="7.5703125" style="33" customWidth="1"/>
    <col min="14" max="14" width="26.5703125" style="34" customWidth="1"/>
    <col min="15" max="15" width="9.140625" style="34" customWidth="1"/>
    <col min="16" max="16384" width="9.140625" style="34"/>
  </cols>
  <sheetData>
    <row r="1" spans="1:15" x14ac:dyDescent="0.2">
      <c r="A1" s="41" t="s">
        <v>16</v>
      </c>
    </row>
    <row r="2" spans="1:15" s="40" customFormat="1" x14ac:dyDescent="0.2">
      <c r="A2" s="41"/>
      <c r="B2" s="55"/>
      <c r="C2" s="56" t="s">
        <v>1</v>
      </c>
      <c r="D2" s="56" t="s">
        <v>21</v>
      </c>
      <c r="E2" s="57" t="s">
        <v>22</v>
      </c>
      <c r="F2" s="56" t="s">
        <v>27</v>
      </c>
      <c r="G2" s="56" t="s">
        <v>2</v>
      </c>
      <c r="H2" s="56" t="s">
        <v>30</v>
      </c>
      <c r="I2" s="56" t="s">
        <v>3</v>
      </c>
      <c r="J2" s="56" t="s">
        <v>4</v>
      </c>
      <c r="K2" s="56" t="s">
        <v>25</v>
      </c>
      <c r="L2" s="56" t="s">
        <v>32</v>
      </c>
      <c r="M2" s="56" t="s">
        <v>5</v>
      </c>
      <c r="O2" s="36"/>
    </row>
    <row r="3" spans="1:15" s="72" customFormat="1" ht="12.75" customHeight="1" x14ac:dyDescent="0.2">
      <c r="A3" s="68" t="s">
        <v>64</v>
      </c>
      <c r="B3" s="69">
        <f>Oktober!B33+1</f>
        <v>44136</v>
      </c>
      <c r="C3" s="30"/>
      <c r="D3" s="30"/>
      <c r="E3" s="30"/>
      <c r="F3" s="30"/>
      <c r="G3" s="30"/>
      <c r="H3" s="30"/>
      <c r="I3" s="30"/>
      <c r="J3" s="30"/>
      <c r="K3" s="30" t="s">
        <v>50</v>
      </c>
      <c r="L3" s="30"/>
      <c r="M3" s="30"/>
      <c r="N3" s="31"/>
    </row>
    <row r="4" spans="1:15" s="31" customFormat="1" ht="12.75" customHeight="1" x14ac:dyDescent="0.2">
      <c r="A4" s="68" t="s">
        <v>65</v>
      </c>
      <c r="B4" s="69">
        <f>B3+1</f>
        <v>44137</v>
      </c>
      <c r="C4" s="30" t="s">
        <v>109</v>
      </c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5" s="31" customFormat="1" ht="12.75" customHeight="1" x14ac:dyDescent="0.2">
      <c r="A5" s="70" t="s">
        <v>66</v>
      </c>
      <c r="B5" s="69">
        <f t="shared" ref="B5:B32" si="0">B4+1</f>
        <v>44138</v>
      </c>
      <c r="C5" s="30"/>
      <c r="D5" s="30"/>
      <c r="E5" s="30"/>
      <c r="F5" s="30"/>
      <c r="G5" s="30"/>
      <c r="H5" s="30"/>
      <c r="I5" s="30" t="s">
        <v>50</v>
      </c>
      <c r="J5" s="30"/>
      <c r="K5" s="30"/>
      <c r="L5" s="30"/>
      <c r="M5" s="30"/>
    </row>
    <row r="6" spans="1:15" s="31" customFormat="1" ht="12.75" customHeight="1" x14ac:dyDescent="0.2">
      <c r="A6" s="70" t="s">
        <v>67</v>
      </c>
      <c r="B6" s="69">
        <f t="shared" si="0"/>
        <v>44139</v>
      </c>
      <c r="C6" s="30"/>
      <c r="D6" s="30"/>
      <c r="E6" s="30"/>
      <c r="F6" s="30"/>
      <c r="G6" s="30"/>
      <c r="H6" s="30"/>
      <c r="I6" s="30"/>
      <c r="J6" s="30" t="s">
        <v>50</v>
      </c>
      <c r="K6" s="30"/>
      <c r="L6" s="30"/>
      <c r="M6" s="30" t="s">
        <v>50</v>
      </c>
    </row>
    <row r="7" spans="1:15" s="31" customFormat="1" ht="12.75" customHeight="1" x14ac:dyDescent="0.2">
      <c r="A7" s="70" t="s">
        <v>61</v>
      </c>
      <c r="B7" s="69">
        <f t="shared" si="0"/>
        <v>44140</v>
      </c>
      <c r="C7" s="30"/>
      <c r="D7" s="30"/>
      <c r="E7" s="30"/>
      <c r="F7" s="30"/>
      <c r="G7" s="30" t="s">
        <v>50</v>
      </c>
      <c r="H7" s="30"/>
      <c r="I7" s="30"/>
      <c r="J7" s="30"/>
      <c r="K7" s="30"/>
      <c r="L7" s="30"/>
      <c r="M7" s="30"/>
    </row>
    <row r="8" spans="1:15" s="31" customFormat="1" ht="12.75" customHeight="1" x14ac:dyDescent="0.2">
      <c r="A8" s="70" t="s">
        <v>62</v>
      </c>
      <c r="B8" s="69">
        <f t="shared" si="0"/>
        <v>44141</v>
      </c>
      <c r="C8" s="30"/>
      <c r="D8" s="30"/>
      <c r="E8" s="30" t="s">
        <v>39</v>
      </c>
      <c r="F8" s="30"/>
      <c r="G8" s="30"/>
      <c r="H8" s="30"/>
      <c r="I8" s="30"/>
      <c r="J8" s="30"/>
      <c r="K8" s="30"/>
      <c r="L8" s="30" t="s">
        <v>74</v>
      </c>
      <c r="M8" s="30"/>
    </row>
    <row r="9" spans="1:15" s="31" customFormat="1" ht="12.75" customHeight="1" thickBot="1" x14ac:dyDescent="0.25">
      <c r="A9" s="96" t="s">
        <v>63</v>
      </c>
      <c r="B9" s="97">
        <f t="shared" si="0"/>
        <v>44142</v>
      </c>
      <c r="C9" s="98"/>
      <c r="D9" s="98"/>
      <c r="E9" s="98"/>
      <c r="F9" s="98"/>
      <c r="G9" s="98"/>
      <c r="H9" s="98" t="s">
        <v>50</v>
      </c>
      <c r="I9" s="98"/>
      <c r="J9" s="98"/>
      <c r="K9" s="98"/>
      <c r="L9" s="98"/>
      <c r="M9" s="98"/>
    </row>
    <row r="10" spans="1:15" s="31" customFormat="1" ht="12.75" customHeight="1" x14ac:dyDescent="0.2">
      <c r="A10" s="68" t="s">
        <v>64</v>
      </c>
      <c r="B10" s="69">
        <f t="shared" si="0"/>
        <v>44143</v>
      </c>
      <c r="C10" s="30"/>
      <c r="D10" s="30"/>
      <c r="E10" s="30"/>
      <c r="F10" s="30"/>
      <c r="G10" s="30"/>
      <c r="H10" s="30"/>
      <c r="I10" s="30"/>
      <c r="J10" s="30"/>
      <c r="K10" s="30" t="s">
        <v>50</v>
      </c>
      <c r="L10" s="30"/>
      <c r="M10" s="30"/>
    </row>
    <row r="11" spans="1:15" s="31" customFormat="1" ht="12.75" customHeight="1" x14ac:dyDescent="0.2">
      <c r="A11" s="68" t="s">
        <v>65</v>
      </c>
      <c r="B11" s="69">
        <f t="shared" si="0"/>
        <v>44144</v>
      </c>
      <c r="C11" s="30" t="s">
        <v>109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5" s="31" customFormat="1" ht="12.75" customHeight="1" x14ac:dyDescent="0.2">
      <c r="A12" s="70" t="s">
        <v>66</v>
      </c>
      <c r="B12" s="69">
        <f t="shared" si="0"/>
        <v>44145</v>
      </c>
      <c r="C12" s="30"/>
      <c r="D12" s="30"/>
      <c r="E12" s="30"/>
      <c r="F12" s="30"/>
      <c r="G12" s="30"/>
      <c r="H12" s="30"/>
      <c r="I12" s="30" t="s">
        <v>50</v>
      </c>
      <c r="J12" s="30"/>
      <c r="K12" s="30"/>
      <c r="L12" s="30"/>
      <c r="M12" s="30"/>
    </row>
    <row r="13" spans="1:15" s="67" customFormat="1" ht="12.75" customHeight="1" x14ac:dyDescent="0.2">
      <c r="A13" s="70" t="s">
        <v>67</v>
      </c>
      <c r="B13" s="69">
        <f t="shared" si="0"/>
        <v>44146</v>
      </c>
      <c r="C13" s="30"/>
      <c r="D13" s="30"/>
      <c r="E13" s="30"/>
      <c r="F13" s="30"/>
      <c r="G13" s="30"/>
      <c r="H13" s="30"/>
      <c r="I13" s="30"/>
      <c r="J13" s="30" t="s">
        <v>50</v>
      </c>
      <c r="K13" s="30"/>
      <c r="L13" s="30"/>
      <c r="M13" s="30"/>
    </row>
    <row r="14" spans="1:15" s="31" customFormat="1" ht="12.75" customHeight="1" x14ac:dyDescent="0.2">
      <c r="A14" s="70" t="s">
        <v>61</v>
      </c>
      <c r="B14" s="69">
        <f t="shared" si="0"/>
        <v>44147</v>
      </c>
      <c r="C14" s="30"/>
      <c r="D14" s="30"/>
      <c r="E14" s="30"/>
      <c r="F14" s="30"/>
      <c r="G14" s="30" t="s">
        <v>50</v>
      </c>
      <c r="H14" s="30"/>
      <c r="I14" s="30"/>
      <c r="J14" s="30"/>
      <c r="K14" s="30"/>
      <c r="L14" s="30"/>
      <c r="M14" s="30"/>
    </row>
    <row r="15" spans="1:15" s="31" customFormat="1" ht="12.75" customHeight="1" x14ac:dyDescent="0.2">
      <c r="A15" s="70" t="s">
        <v>62</v>
      </c>
      <c r="B15" s="69">
        <f t="shared" si="0"/>
        <v>44148</v>
      </c>
      <c r="C15" s="30" t="s">
        <v>39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152" t="s">
        <v>105</v>
      </c>
    </row>
    <row r="16" spans="1:15" s="31" customFormat="1" ht="12.75" customHeight="1" thickBot="1" x14ac:dyDescent="0.25">
      <c r="A16" s="96" t="s">
        <v>63</v>
      </c>
      <c r="B16" s="97">
        <f t="shared" si="0"/>
        <v>44149</v>
      </c>
      <c r="C16" s="98"/>
      <c r="D16" s="98" t="s">
        <v>50</v>
      </c>
      <c r="E16" s="98"/>
      <c r="F16" s="98"/>
      <c r="G16" s="98"/>
      <c r="H16" s="98"/>
      <c r="I16" s="98"/>
      <c r="J16" s="98"/>
      <c r="K16" s="98"/>
      <c r="L16" s="98"/>
      <c r="M16" s="98" t="s">
        <v>76</v>
      </c>
    </row>
    <row r="17" spans="1:14" s="31" customFormat="1" ht="12.75" customHeight="1" x14ac:dyDescent="0.2">
      <c r="A17" s="68" t="s">
        <v>64</v>
      </c>
      <c r="B17" s="69">
        <f t="shared" si="0"/>
        <v>44150</v>
      </c>
      <c r="C17" s="30"/>
      <c r="D17" s="30"/>
      <c r="E17" s="30"/>
      <c r="F17" s="30"/>
      <c r="G17" s="30"/>
      <c r="H17" s="30"/>
      <c r="I17" s="30"/>
      <c r="J17" s="30"/>
      <c r="K17" s="30" t="s">
        <v>50</v>
      </c>
      <c r="L17" s="30"/>
      <c r="M17" s="30"/>
    </row>
    <row r="18" spans="1:14" s="31" customFormat="1" ht="12.75" customHeight="1" x14ac:dyDescent="0.2">
      <c r="A18" s="68" t="s">
        <v>65</v>
      </c>
      <c r="B18" s="69">
        <f t="shared" si="0"/>
        <v>44151</v>
      </c>
      <c r="C18" s="30" t="s">
        <v>109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4" s="31" customFormat="1" ht="12.75" customHeight="1" x14ac:dyDescent="0.2">
      <c r="A19" s="70" t="s">
        <v>66</v>
      </c>
      <c r="B19" s="69">
        <f t="shared" si="0"/>
        <v>44152</v>
      </c>
      <c r="C19" s="30"/>
      <c r="D19" s="30"/>
      <c r="E19" s="30"/>
      <c r="F19" s="30" t="s">
        <v>50</v>
      </c>
      <c r="G19" s="30"/>
      <c r="H19" s="30"/>
      <c r="I19" s="30"/>
      <c r="J19" s="30"/>
      <c r="K19" s="30"/>
      <c r="L19" s="30"/>
      <c r="M19" s="30"/>
    </row>
    <row r="20" spans="1:14" s="31" customFormat="1" ht="12.75" customHeight="1" x14ac:dyDescent="0.2">
      <c r="A20" s="70" t="s">
        <v>67</v>
      </c>
      <c r="B20" s="69">
        <f t="shared" si="0"/>
        <v>44153</v>
      </c>
      <c r="C20" s="30"/>
      <c r="D20" s="30"/>
      <c r="E20" s="30"/>
      <c r="F20" s="30"/>
      <c r="G20" s="30"/>
      <c r="H20" s="30"/>
      <c r="I20" s="30" t="s">
        <v>50</v>
      </c>
      <c r="J20" s="30"/>
      <c r="K20" s="30"/>
      <c r="L20" s="30"/>
      <c r="M20" s="30"/>
    </row>
    <row r="21" spans="1:14" s="31" customFormat="1" ht="12.75" customHeight="1" x14ac:dyDescent="0.2">
      <c r="A21" s="70" t="s">
        <v>61</v>
      </c>
      <c r="B21" s="69">
        <f t="shared" si="0"/>
        <v>44154</v>
      </c>
      <c r="C21" s="30"/>
      <c r="D21" s="30" t="s">
        <v>50</v>
      </c>
      <c r="E21" s="30"/>
      <c r="F21" s="30"/>
      <c r="G21" s="30"/>
      <c r="H21" s="30"/>
      <c r="I21" s="30"/>
      <c r="J21" s="30"/>
      <c r="K21" s="30"/>
      <c r="L21" s="30"/>
      <c r="M21" s="30"/>
    </row>
    <row r="22" spans="1:14" s="31" customFormat="1" ht="12.75" customHeight="1" x14ac:dyDescent="0.2">
      <c r="A22" s="70" t="s">
        <v>62</v>
      </c>
      <c r="B22" s="69">
        <f t="shared" si="0"/>
        <v>44155</v>
      </c>
      <c r="C22" s="30"/>
      <c r="D22" s="30"/>
      <c r="E22" s="30"/>
      <c r="F22" s="30"/>
      <c r="G22" s="30"/>
      <c r="H22" s="30" t="s">
        <v>39</v>
      </c>
      <c r="I22" s="30"/>
      <c r="J22" s="30"/>
      <c r="K22" s="30"/>
      <c r="L22" s="30" t="s">
        <v>74</v>
      </c>
      <c r="M22" s="30"/>
    </row>
    <row r="23" spans="1:14" s="31" customFormat="1" ht="12.75" customHeight="1" thickBot="1" x14ac:dyDescent="0.25">
      <c r="A23" s="96" t="s">
        <v>63</v>
      </c>
      <c r="B23" s="97">
        <f t="shared" si="0"/>
        <v>44156</v>
      </c>
      <c r="C23" s="98"/>
      <c r="D23" s="98"/>
      <c r="E23" s="98"/>
      <c r="F23" s="98"/>
      <c r="G23" s="98" t="s">
        <v>50</v>
      </c>
      <c r="H23" s="98"/>
      <c r="I23" s="98"/>
      <c r="J23" s="98"/>
      <c r="K23" s="98"/>
      <c r="L23" s="98"/>
      <c r="M23" s="98"/>
    </row>
    <row r="24" spans="1:14" s="31" customFormat="1" ht="12.75" customHeight="1" x14ac:dyDescent="0.2">
      <c r="A24" s="68" t="s">
        <v>64</v>
      </c>
      <c r="B24" s="69">
        <f t="shared" si="0"/>
        <v>44157</v>
      </c>
      <c r="C24" s="30"/>
      <c r="D24" s="30"/>
      <c r="E24" s="30" t="s">
        <v>50</v>
      </c>
      <c r="F24" s="30"/>
      <c r="G24" s="30"/>
      <c r="H24" s="30"/>
      <c r="I24" s="30"/>
      <c r="J24" s="30"/>
      <c r="K24" s="30"/>
      <c r="L24" s="30"/>
      <c r="M24" s="30"/>
    </row>
    <row r="25" spans="1:14" s="31" customFormat="1" ht="12.75" customHeight="1" x14ac:dyDescent="0.2">
      <c r="A25" s="68" t="s">
        <v>65</v>
      </c>
      <c r="B25" s="69">
        <f t="shared" si="0"/>
        <v>44158</v>
      </c>
      <c r="C25" s="30" t="s">
        <v>109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4" s="31" customFormat="1" ht="12.75" customHeight="1" x14ac:dyDescent="0.2">
      <c r="A26" s="70" t="s">
        <v>66</v>
      </c>
      <c r="B26" s="69">
        <f t="shared" si="0"/>
        <v>44159</v>
      </c>
      <c r="C26" s="122" t="s">
        <v>60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158" t="s">
        <v>83</v>
      </c>
    </row>
    <row r="27" spans="1:14" s="31" customFormat="1" ht="12.75" customHeight="1" x14ac:dyDescent="0.2">
      <c r="A27" s="70" t="s">
        <v>67</v>
      </c>
      <c r="B27" s="69">
        <f t="shared" si="0"/>
        <v>44160</v>
      </c>
      <c r="C27" s="30"/>
      <c r="D27" s="30"/>
      <c r="E27" s="30"/>
      <c r="F27" s="30"/>
      <c r="G27" s="30"/>
      <c r="H27" s="30"/>
      <c r="I27" s="30"/>
      <c r="J27" s="30" t="s">
        <v>50</v>
      </c>
      <c r="K27" s="30"/>
      <c r="L27" s="30"/>
      <c r="M27" s="30"/>
    </row>
    <row r="28" spans="1:14" s="31" customFormat="1" ht="12.75" customHeight="1" x14ac:dyDescent="0.2">
      <c r="A28" s="70" t="s">
        <v>61</v>
      </c>
      <c r="B28" s="69">
        <f t="shared" si="0"/>
        <v>44161</v>
      </c>
      <c r="C28" s="30"/>
      <c r="D28" s="30" t="s">
        <v>50</v>
      </c>
      <c r="E28" s="30"/>
      <c r="F28" s="30"/>
      <c r="G28" s="30"/>
      <c r="H28" s="30"/>
      <c r="I28" s="30"/>
      <c r="J28" s="30"/>
      <c r="K28" s="30"/>
      <c r="L28" s="30"/>
      <c r="M28" s="30"/>
    </row>
    <row r="29" spans="1:14" s="31" customFormat="1" ht="12.75" customHeight="1" x14ac:dyDescent="0.2">
      <c r="A29" s="70" t="s">
        <v>62</v>
      </c>
      <c r="B29" s="69">
        <f t="shared" si="0"/>
        <v>44162</v>
      </c>
      <c r="C29" s="30"/>
      <c r="D29" s="30"/>
      <c r="E29" s="30"/>
      <c r="F29" s="30"/>
      <c r="G29" s="30"/>
      <c r="H29" s="30"/>
      <c r="I29" s="30"/>
      <c r="J29" s="30"/>
      <c r="K29" s="30" t="s">
        <v>39</v>
      </c>
      <c r="L29" s="30"/>
      <c r="M29" s="30"/>
    </row>
    <row r="30" spans="1:14" s="31" customFormat="1" ht="12.75" customHeight="1" thickBot="1" x14ac:dyDescent="0.25">
      <c r="A30" s="96" t="s">
        <v>63</v>
      </c>
      <c r="B30" s="97">
        <f t="shared" si="0"/>
        <v>44163</v>
      </c>
      <c r="C30" s="98"/>
      <c r="D30" s="98"/>
      <c r="E30" s="98"/>
      <c r="F30" s="98" t="s">
        <v>50</v>
      </c>
      <c r="G30" s="98"/>
      <c r="H30" s="98"/>
      <c r="I30" s="98"/>
      <c r="J30" s="98"/>
      <c r="K30" s="98"/>
      <c r="L30" s="98"/>
      <c r="M30" s="98"/>
    </row>
    <row r="31" spans="1:14" s="31" customFormat="1" ht="12.75" customHeight="1" x14ac:dyDescent="0.2">
      <c r="A31" s="70" t="s">
        <v>64</v>
      </c>
      <c r="B31" s="69">
        <f t="shared" si="0"/>
        <v>44164</v>
      </c>
      <c r="C31" s="30"/>
      <c r="D31" s="30"/>
      <c r="E31" s="30"/>
      <c r="F31" s="30"/>
      <c r="G31" s="30"/>
      <c r="H31" s="30"/>
      <c r="I31" s="30" t="s">
        <v>50</v>
      </c>
      <c r="J31" s="30"/>
      <c r="K31" s="30"/>
      <c r="L31" s="30"/>
      <c r="M31" s="30"/>
    </row>
    <row r="32" spans="1:14" s="31" customFormat="1" ht="12.75" customHeight="1" x14ac:dyDescent="0.2">
      <c r="A32" s="68" t="s">
        <v>65</v>
      </c>
      <c r="B32" s="69">
        <f t="shared" si="0"/>
        <v>44165</v>
      </c>
      <c r="C32" s="30" t="s">
        <v>109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6" ht="12.75" customHeight="1" x14ac:dyDescent="0.2">
      <c r="A33" s="68"/>
      <c r="B33" s="6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6" s="41" customFormat="1" ht="12.75" customHeight="1" x14ac:dyDescent="0.2">
      <c r="A34" s="68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1:16" s="32" customFormat="1" ht="14.1" customHeight="1" x14ac:dyDescent="0.2">
      <c r="A35" s="28" t="s">
        <v>6</v>
      </c>
      <c r="B35" s="48"/>
      <c r="C35" s="27">
        <f>COUNTA($C$3:$C$33)</f>
        <v>7</v>
      </c>
      <c r="D35" s="27">
        <f>COUNTA($D$3:$D$33)</f>
        <v>3</v>
      </c>
      <c r="E35" s="27">
        <f>COUNTA($E$3:$E$33)</f>
        <v>2</v>
      </c>
      <c r="F35" s="27">
        <f>COUNTA($F$3:$F$33)</f>
        <v>2</v>
      </c>
      <c r="G35" s="27">
        <f>COUNTA($G$3:$G$33)</f>
        <v>3</v>
      </c>
      <c r="H35" s="27">
        <f>COUNTA($H$3:$H$33)</f>
        <v>2</v>
      </c>
      <c r="I35" s="27">
        <f>COUNTA($I$3:$I$33)</f>
        <v>4</v>
      </c>
      <c r="J35" s="27">
        <f>COUNTA($J$3:$J$33)</f>
        <v>3</v>
      </c>
      <c r="K35" s="27">
        <f>COUNTA($K$3:$K$33)</f>
        <v>4</v>
      </c>
      <c r="L35" s="27">
        <f>COUNTA($L$3:$L$33)</f>
        <v>2</v>
      </c>
      <c r="M35" s="27">
        <f>COUNTA($M$3:$M$33)</f>
        <v>2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1</v>
      </c>
      <c r="D36" s="47">
        <f>COUNTIF($D$3:$D$33,"V75")</f>
        <v>0</v>
      </c>
      <c r="E36" s="47">
        <f>COUNTIF($E$3:$E$33,"V75")</f>
        <v>1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1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5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3</v>
      </c>
      <c r="E39" s="47">
        <f>COUNTIF($E$3:$E$33,"V65")</f>
        <v>1</v>
      </c>
      <c r="F39" s="47">
        <f>COUNTIF($F$3:$F$33,"V65")</f>
        <v>2</v>
      </c>
      <c r="G39" s="47">
        <f>COUNTIF($G$3:$G$33,"V65")</f>
        <v>3</v>
      </c>
      <c r="H39" s="47">
        <f>COUNTIF($H$3:$H$33,"V65")</f>
        <v>1</v>
      </c>
      <c r="I39" s="47">
        <f>COUNTIF($I$3:$I$33,"V65")</f>
        <v>4</v>
      </c>
      <c r="J39" s="47">
        <f>COUNTIF($J$3:$J$33,"V65")</f>
        <v>3</v>
      </c>
      <c r="K39" s="47">
        <f>COUNTIF($K$3:$K$33,"V65")</f>
        <v>3</v>
      </c>
      <c r="L39" s="47">
        <f>COUNTIF($L$3:$L$33,"V65")</f>
        <v>0</v>
      </c>
      <c r="M39" s="47">
        <f>COUNTIF($M$3:$M$33,"V65")</f>
        <v>1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1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A47" sqref="A47:XFD47"/>
    </sheetView>
  </sheetViews>
  <sheetFormatPr baseColWidth="10" defaultColWidth="9.140625" defaultRowHeight="12.75" x14ac:dyDescent="0.2"/>
  <cols>
    <col min="1" max="1" width="16.42578125" style="1" customWidth="1"/>
    <col min="2" max="2" width="9.42578125" style="82" customWidth="1"/>
    <col min="3" max="13" width="7.5703125" style="15" customWidth="1"/>
    <col min="14" max="14" width="17.85546875" style="16" customWidth="1"/>
    <col min="15" max="16384" width="9.140625" style="16"/>
  </cols>
  <sheetData>
    <row r="1" spans="1:14" x14ac:dyDescent="0.2">
      <c r="A1" s="1" t="s">
        <v>17</v>
      </c>
    </row>
    <row r="2" spans="1:14" s="2" customFormat="1" x14ac:dyDescent="0.2">
      <c r="A2" s="1"/>
      <c r="B2" s="49"/>
      <c r="C2" s="17" t="s">
        <v>18</v>
      </c>
      <c r="D2" s="17" t="s">
        <v>21</v>
      </c>
      <c r="E2" s="57" t="s">
        <v>22</v>
      </c>
      <c r="F2" s="17" t="s">
        <v>29</v>
      </c>
      <c r="G2" s="17" t="s">
        <v>2</v>
      </c>
      <c r="H2" s="17" t="s">
        <v>30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4" s="23" customFormat="1" ht="12.75" customHeight="1" x14ac:dyDescent="0.2">
      <c r="A3" s="68" t="s">
        <v>66</v>
      </c>
      <c r="B3" s="69">
        <f>November!B32+1</f>
        <v>44166</v>
      </c>
      <c r="C3" s="30"/>
      <c r="D3" s="30"/>
      <c r="E3" s="30"/>
      <c r="F3" s="30" t="s">
        <v>50</v>
      </c>
      <c r="G3" s="30"/>
      <c r="H3" s="30"/>
      <c r="I3" s="30"/>
      <c r="J3" s="30"/>
      <c r="K3" s="30"/>
      <c r="L3" s="30"/>
      <c r="M3" s="30"/>
      <c r="N3" s="31"/>
    </row>
    <row r="4" spans="1:14" s="23" customFormat="1" ht="12.75" customHeight="1" x14ac:dyDescent="0.2">
      <c r="A4" s="70" t="s">
        <v>67</v>
      </c>
      <c r="B4" s="69">
        <f>B3+1</f>
        <v>44167</v>
      </c>
      <c r="C4" s="30"/>
      <c r="D4" s="30"/>
      <c r="E4" s="30"/>
      <c r="F4" s="30"/>
      <c r="G4" s="30"/>
      <c r="H4" s="30"/>
      <c r="I4" s="30"/>
      <c r="J4" s="30" t="s">
        <v>50</v>
      </c>
      <c r="K4" s="30"/>
      <c r="L4" s="30"/>
      <c r="M4" s="30"/>
      <c r="N4" s="31"/>
    </row>
    <row r="5" spans="1:14" s="31" customFormat="1" ht="12.75" customHeight="1" x14ac:dyDescent="0.2">
      <c r="A5" s="70" t="s">
        <v>61</v>
      </c>
      <c r="B5" s="69">
        <f t="shared" ref="B5:B33" si="0">B4+1</f>
        <v>44168</v>
      </c>
      <c r="C5" s="30"/>
      <c r="D5" s="30"/>
      <c r="E5" s="30"/>
      <c r="F5" s="30"/>
      <c r="G5" s="30" t="s">
        <v>50</v>
      </c>
      <c r="H5" s="30"/>
      <c r="I5" s="30"/>
      <c r="J5" s="30"/>
      <c r="K5" s="30"/>
      <c r="L5" s="30"/>
      <c r="M5" s="30"/>
    </row>
    <row r="6" spans="1:14" s="23" customFormat="1" ht="12.75" customHeight="1" x14ac:dyDescent="0.2">
      <c r="A6" s="70" t="s">
        <v>62</v>
      </c>
      <c r="B6" s="69">
        <f t="shared" si="0"/>
        <v>44169</v>
      </c>
      <c r="C6" s="30"/>
      <c r="D6" s="30"/>
      <c r="E6" s="30" t="s">
        <v>39</v>
      </c>
      <c r="F6" s="30"/>
      <c r="G6" s="30"/>
      <c r="H6" s="30"/>
      <c r="I6" s="30"/>
      <c r="J6" s="30"/>
      <c r="K6" s="30"/>
      <c r="L6" s="30" t="s">
        <v>74</v>
      </c>
      <c r="M6" s="30"/>
      <c r="N6" s="31"/>
    </row>
    <row r="7" spans="1:14" s="23" customFormat="1" ht="12.75" customHeight="1" thickBot="1" x14ac:dyDescent="0.25">
      <c r="A7" s="96" t="s">
        <v>63</v>
      </c>
      <c r="B7" s="97">
        <f t="shared" si="0"/>
        <v>44170</v>
      </c>
      <c r="C7" s="98"/>
      <c r="D7" s="98"/>
      <c r="E7" s="98"/>
      <c r="F7" s="98"/>
      <c r="G7" s="98"/>
      <c r="H7" s="98" t="s">
        <v>50</v>
      </c>
      <c r="I7" s="98"/>
      <c r="J7" s="98"/>
      <c r="K7" s="98"/>
      <c r="L7" s="98"/>
      <c r="M7" s="98"/>
      <c r="N7" s="31"/>
    </row>
    <row r="8" spans="1:14" s="95" customFormat="1" ht="12.75" customHeight="1" x14ac:dyDescent="0.2">
      <c r="A8" s="70" t="s">
        <v>64</v>
      </c>
      <c r="B8" s="69">
        <f t="shared" si="0"/>
        <v>44171</v>
      </c>
      <c r="C8" s="30"/>
      <c r="D8" s="30"/>
      <c r="E8" s="30"/>
      <c r="F8" s="30"/>
      <c r="G8" s="30"/>
      <c r="H8" s="30"/>
      <c r="I8" s="30"/>
      <c r="J8" s="30"/>
      <c r="K8" s="30" t="s">
        <v>50</v>
      </c>
      <c r="L8" s="30"/>
      <c r="M8" s="30"/>
      <c r="N8" s="31"/>
    </row>
    <row r="9" spans="1:14" s="23" customFormat="1" ht="12.75" customHeight="1" x14ac:dyDescent="0.2">
      <c r="A9" s="70" t="s">
        <v>65</v>
      </c>
      <c r="B9" s="69">
        <f t="shared" si="0"/>
        <v>44172</v>
      </c>
      <c r="C9" s="30" t="s">
        <v>109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s="31" customFormat="1" ht="12.75" customHeight="1" x14ac:dyDescent="0.2">
      <c r="A10" s="70" t="s">
        <v>66</v>
      </c>
      <c r="B10" s="69">
        <f t="shared" si="0"/>
        <v>44173</v>
      </c>
      <c r="C10" s="30"/>
      <c r="D10" s="30"/>
      <c r="E10" s="30"/>
      <c r="F10" s="30" t="s">
        <v>50</v>
      </c>
      <c r="G10" s="30"/>
      <c r="H10" s="30"/>
      <c r="I10" s="30"/>
      <c r="J10" s="30"/>
      <c r="K10" s="30"/>
      <c r="L10" s="30"/>
      <c r="M10" s="30"/>
    </row>
    <row r="11" spans="1:14" s="23" customFormat="1" ht="12.75" customHeight="1" x14ac:dyDescent="0.2">
      <c r="A11" s="70" t="s">
        <v>67</v>
      </c>
      <c r="B11" s="69">
        <f t="shared" si="0"/>
        <v>44174</v>
      </c>
      <c r="C11" s="30"/>
      <c r="D11" s="30"/>
      <c r="E11" s="30"/>
      <c r="F11" s="30"/>
      <c r="G11" s="30"/>
      <c r="H11" s="30"/>
      <c r="I11" s="30"/>
      <c r="J11" s="30" t="s">
        <v>50</v>
      </c>
      <c r="K11" s="30"/>
      <c r="L11" s="30"/>
      <c r="M11" s="30"/>
      <c r="N11" s="31"/>
    </row>
    <row r="12" spans="1:14" s="31" customFormat="1" ht="12.75" customHeight="1" x14ac:dyDescent="0.2">
      <c r="A12" s="70" t="s">
        <v>61</v>
      </c>
      <c r="B12" s="69">
        <f t="shared" si="0"/>
        <v>44175</v>
      </c>
      <c r="C12" s="30"/>
      <c r="D12" s="30" t="s">
        <v>50</v>
      </c>
      <c r="E12" s="30"/>
      <c r="F12" s="30"/>
      <c r="G12" s="30"/>
      <c r="H12" s="30"/>
      <c r="I12" s="30"/>
      <c r="J12" s="30"/>
      <c r="K12" s="30"/>
      <c r="L12" s="30"/>
      <c r="M12" s="30"/>
    </row>
    <row r="13" spans="1:14" s="23" customFormat="1" ht="12.75" customHeight="1" x14ac:dyDescent="0.2">
      <c r="A13" s="70" t="s">
        <v>62</v>
      </c>
      <c r="B13" s="69">
        <f t="shared" si="0"/>
        <v>44176</v>
      </c>
      <c r="C13" s="30"/>
      <c r="D13" s="30"/>
      <c r="E13" s="30"/>
      <c r="F13" s="30"/>
      <c r="G13" s="30"/>
      <c r="H13" s="30"/>
      <c r="I13" s="30" t="s">
        <v>39</v>
      </c>
      <c r="J13" s="30"/>
      <c r="K13" s="30"/>
      <c r="L13" s="30"/>
      <c r="M13" s="30"/>
      <c r="N13" s="31"/>
    </row>
    <row r="14" spans="1:14" s="23" customFormat="1" ht="12.75" customHeight="1" thickBot="1" x14ac:dyDescent="0.25">
      <c r="A14" s="96" t="s">
        <v>63</v>
      </c>
      <c r="B14" s="97">
        <f t="shared" si="0"/>
        <v>44177</v>
      </c>
      <c r="C14" s="98"/>
      <c r="D14" s="98"/>
      <c r="E14" s="98"/>
      <c r="F14" s="98"/>
      <c r="G14" s="98" t="s">
        <v>50</v>
      </c>
      <c r="H14" s="98"/>
      <c r="I14" s="98"/>
      <c r="J14" s="98"/>
      <c r="K14" s="98"/>
      <c r="L14" s="98"/>
      <c r="M14" s="98"/>
      <c r="N14" s="31"/>
    </row>
    <row r="15" spans="1:14" s="23" customFormat="1" ht="12.75" customHeight="1" x14ac:dyDescent="0.2">
      <c r="A15" s="70" t="s">
        <v>64</v>
      </c>
      <c r="B15" s="69">
        <f t="shared" si="0"/>
        <v>44178</v>
      </c>
      <c r="C15" s="30"/>
      <c r="D15" s="30"/>
      <c r="E15" s="30"/>
      <c r="F15" s="30"/>
      <c r="G15" s="30"/>
      <c r="H15" s="30"/>
      <c r="I15" s="30"/>
      <c r="J15" s="30"/>
      <c r="K15" s="30" t="s">
        <v>50</v>
      </c>
      <c r="L15" s="30"/>
      <c r="M15" s="30"/>
      <c r="N15" s="31"/>
    </row>
    <row r="16" spans="1:14" s="23" customFormat="1" ht="12.75" customHeight="1" x14ac:dyDescent="0.2">
      <c r="A16" s="70" t="s">
        <v>65</v>
      </c>
      <c r="B16" s="69">
        <f t="shared" si="0"/>
        <v>44179</v>
      </c>
      <c r="C16" s="30" t="s">
        <v>109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1:14" s="31" customFormat="1" ht="12.75" customHeight="1" x14ac:dyDescent="0.2">
      <c r="A17" s="70" t="s">
        <v>66</v>
      </c>
      <c r="B17" s="69">
        <f t="shared" si="0"/>
        <v>44180</v>
      </c>
      <c r="C17" s="30"/>
      <c r="D17" s="30"/>
      <c r="E17" s="30"/>
      <c r="F17" s="30" t="s">
        <v>50</v>
      </c>
      <c r="G17" s="30"/>
      <c r="H17" s="30"/>
      <c r="I17" s="30"/>
      <c r="J17" s="30"/>
      <c r="K17" s="30"/>
      <c r="L17" s="30"/>
      <c r="M17" s="30"/>
    </row>
    <row r="18" spans="1:14" s="23" customFormat="1" ht="12.75" customHeight="1" x14ac:dyDescent="0.2">
      <c r="A18" s="70" t="s">
        <v>67</v>
      </c>
      <c r="B18" s="69">
        <f t="shared" si="0"/>
        <v>44181</v>
      </c>
      <c r="C18" s="30"/>
      <c r="D18" s="30"/>
      <c r="E18" s="30"/>
      <c r="F18" s="30"/>
      <c r="G18" s="30"/>
      <c r="H18" s="30"/>
      <c r="I18" s="30"/>
      <c r="J18" s="30" t="s">
        <v>50</v>
      </c>
      <c r="K18" s="30"/>
      <c r="L18" s="30"/>
      <c r="M18" s="30"/>
      <c r="N18" s="67"/>
    </row>
    <row r="19" spans="1:14" s="31" customFormat="1" ht="12.75" customHeight="1" x14ac:dyDescent="0.2">
      <c r="A19" s="70" t="s">
        <v>61</v>
      </c>
      <c r="B19" s="69">
        <f t="shared" si="0"/>
        <v>44182</v>
      </c>
      <c r="C19" s="30"/>
      <c r="D19" s="30"/>
      <c r="E19" s="30"/>
      <c r="F19" s="30"/>
      <c r="G19" s="30" t="s">
        <v>50</v>
      </c>
      <c r="H19" s="30"/>
      <c r="I19" s="30"/>
      <c r="J19" s="30"/>
      <c r="K19" s="30"/>
      <c r="L19" s="30"/>
      <c r="M19" s="30"/>
    </row>
    <row r="20" spans="1:14" s="23" customFormat="1" ht="12.75" customHeight="1" x14ac:dyDescent="0.2">
      <c r="A20" s="70" t="s">
        <v>62</v>
      </c>
      <c r="B20" s="69">
        <f t="shared" si="0"/>
        <v>44183</v>
      </c>
      <c r="C20" s="30" t="s">
        <v>39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</row>
    <row r="21" spans="1:14" s="23" customFormat="1" ht="12.75" customHeight="1" thickBot="1" x14ac:dyDescent="0.25">
      <c r="A21" s="96" t="s">
        <v>63</v>
      </c>
      <c r="B21" s="97">
        <f t="shared" si="0"/>
        <v>44184</v>
      </c>
      <c r="C21" s="98"/>
      <c r="D21" s="98" t="s">
        <v>50</v>
      </c>
      <c r="E21" s="98"/>
      <c r="F21" s="98"/>
      <c r="G21" s="98"/>
      <c r="H21" s="98"/>
      <c r="I21" s="98"/>
      <c r="J21" s="98"/>
      <c r="K21" s="98"/>
      <c r="L21" s="98"/>
      <c r="M21" s="98"/>
      <c r="N21" s="31"/>
    </row>
    <row r="22" spans="1:14" s="23" customFormat="1" ht="12.75" customHeight="1" x14ac:dyDescent="0.2">
      <c r="A22" s="70" t="s">
        <v>64</v>
      </c>
      <c r="B22" s="69">
        <f t="shared" si="0"/>
        <v>44185</v>
      </c>
      <c r="C22" s="30"/>
      <c r="D22" s="30"/>
      <c r="E22" s="30"/>
      <c r="F22" s="30"/>
      <c r="G22" s="30"/>
      <c r="H22" s="30"/>
      <c r="I22" s="30"/>
      <c r="J22" s="30"/>
      <c r="K22" s="30" t="s">
        <v>50</v>
      </c>
      <c r="L22" s="30"/>
      <c r="M22" s="30"/>
      <c r="N22" s="31"/>
    </row>
    <row r="23" spans="1:14" s="23" customFormat="1" ht="12.75" customHeight="1" x14ac:dyDescent="0.2">
      <c r="A23" s="70" t="s">
        <v>65</v>
      </c>
      <c r="B23" s="69">
        <f t="shared" si="0"/>
        <v>44186</v>
      </c>
      <c r="C23" s="30" t="s">
        <v>109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</row>
    <row r="24" spans="1:14" s="23" customFormat="1" ht="12.75" customHeight="1" x14ac:dyDescent="0.2">
      <c r="A24" s="70" t="s">
        <v>66</v>
      </c>
      <c r="B24" s="69">
        <f t="shared" si="0"/>
        <v>44187</v>
      </c>
      <c r="C24" s="30"/>
      <c r="D24" s="30"/>
      <c r="E24" s="30"/>
      <c r="F24" s="30"/>
      <c r="G24" s="30"/>
      <c r="H24" s="30"/>
      <c r="I24" s="30" t="s">
        <v>50</v>
      </c>
      <c r="J24" s="30"/>
      <c r="K24" s="30"/>
      <c r="L24" s="30"/>
      <c r="M24" s="30"/>
      <c r="N24" s="31"/>
    </row>
    <row r="25" spans="1:14" s="23" customFormat="1" ht="12.75" customHeight="1" x14ac:dyDescent="0.2">
      <c r="A25" s="70" t="s">
        <v>67</v>
      </c>
      <c r="B25" s="69">
        <f t="shared" si="0"/>
        <v>44188</v>
      </c>
      <c r="C25" s="30"/>
      <c r="D25" s="30" t="s">
        <v>50</v>
      </c>
      <c r="E25" s="30"/>
      <c r="F25" s="30"/>
      <c r="G25" s="30"/>
      <c r="H25" s="30"/>
      <c r="I25" s="30"/>
      <c r="J25" s="30"/>
      <c r="K25" s="30"/>
      <c r="L25" s="30"/>
      <c r="M25" s="30"/>
      <c r="N25" s="164" t="s">
        <v>99</v>
      </c>
    </row>
    <row r="26" spans="1:14" s="72" customFormat="1" ht="12.75" customHeight="1" x14ac:dyDescent="0.2">
      <c r="A26" s="70" t="s">
        <v>61</v>
      </c>
      <c r="B26" s="69">
        <f t="shared" si="0"/>
        <v>44189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1:14" s="95" customFormat="1" ht="12.75" customHeight="1" x14ac:dyDescent="0.2">
      <c r="A27" s="70" t="s">
        <v>62</v>
      </c>
      <c r="B27" s="69">
        <f t="shared" si="0"/>
        <v>44190</v>
      </c>
      <c r="C27" s="30"/>
      <c r="D27" s="30"/>
      <c r="E27" s="30"/>
      <c r="F27" s="30"/>
      <c r="G27" s="30"/>
      <c r="H27" s="30"/>
      <c r="I27" s="30"/>
      <c r="J27" s="30" t="s">
        <v>50</v>
      </c>
      <c r="K27" s="30"/>
      <c r="L27" s="30"/>
      <c r="M27" s="30"/>
      <c r="N27" s="23"/>
    </row>
    <row r="28" spans="1:14" s="72" customFormat="1" ht="12.75" customHeight="1" thickBot="1" x14ac:dyDescent="0.25">
      <c r="A28" s="96" t="s">
        <v>63</v>
      </c>
      <c r="B28" s="97">
        <f t="shared" si="0"/>
        <v>44191</v>
      </c>
      <c r="C28" s="98" t="s">
        <v>50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31"/>
    </row>
    <row r="29" spans="1:14" s="23" customFormat="1" ht="12.75" customHeight="1" x14ac:dyDescent="0.2">
      <c r="A29" s="70" t="s">
        <v>64</v>
      </c>
      <c r="B29" s="69">
        <f t="shared" si="0"/>
        <v>44192</v>
      </c>
      <c r="C29" s="30"/>
      <c r="D29" s="30"/>
      <c r="E29" s="30"/>
      <c r="F29" s="30" t="s">
        <v>39</v>
      </c>
      <c r="G29" s="30"/>
      <c r="H29" s="30"/>
      <c r="I29" s="30"/>
      <c r="J29" s="30"/>
      <c r="K29" s="30"/>
      <c r="L29" s="30"/>
      <c r="M29" s="30"/>
      <c r="N29" s="31"/>
    </row>
    <row r="30" spans="1:14" s="23" customFormat="1" ht="12.75" customHeight="1" x14ac:dyDescent="0.2">
      <c r="A30" s="70" t="s">
        <v>65</v>
      </c>
      <c r="B30" s="69">
        <f t="shared" si="0"/>
        <v>44193</v>
      </c>
      <c r="C30" s="30"/>
      <c r="D30" s="30"/>
      <c r="E30" s="30"/>
      <c r="F30" s="30"/>
      <c r="G30" s="30"/>
      <c r="H30" s="30"/>
      <c r="I30" s="30"/>
      <c r="J30" s="30"/>
      <c r="K30" s="30" t="s">
        <v>50</v>
      </c>
      <c r="L30" s="30"/>
      <c r="M30" s="30"/>
      <c r="N30" s="31"/>
    </row>
    <row r="31" spans="1:14" s="23" customFormat="1" ht="12.75" customHeight="1" x14ac:dyDescent="0.2">
      <c r="A31" s="70" t="s">
        <v>66</v>
      </c>
      <c r="B31" s="69">
        <f t="shared" si="0"/>
        <v>44194</v>
      </c>
      <c r="C31" s="30"/>
      <c r="D31" s="30"/>
      <c r="E31" s="30"/>
      <c r="F31" s="30"/>
      <c r="G31" s="30"/>
      <c r="H31" s="30"/>
      <c r="I31" s="30" t="s">
        <v>50</v>
      </c>
      <c r="J31" s="30"/>
      <c r="K31" s="30"/>
      <c r="L31" s="30"/>
      <c r="M31" s="30"/>
      <c r="N31" s="31"/>
    </row>
    <row r="32" spans="1:14" s="23" customFormat="1" ht="12.75" customHeight="1" x14ac:dyDescent="0.2">
      <c r="A32" s="70" t="s">
        <v>67</v>
      </c>
      <c r="B32" s="69">
        <f t="shared" si="0"/>
        <v>44195</v>
      </c>
      <c r="C32" s="30" t="s">
        <v>39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6" s="72" customFormat="1" ht="12.75" customHeight="1" x14ac:dyDescent="0.2">
      <c r="A33" s="70" t="s">
        <v>61</v>
      </c>
      <c r="B33" s="69">
        <f t="shared" si="0"/>
        <v>44196</v>
      </c>
      <c r="C33" s="30" t="s">
        <v>50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164" t="s">
        <v>95</v>
      </c>
    </row>
    <row r="34" spans="1:16" s="41" customFormat="1" ht="12.75" customHeight="1" x14ac:dyDescent="0.2">
      <c r="A34" s="75"/>
      <c r="B34" s="78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84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7</v>
      </c>
      <c r="D35" s="27">
        <f>COUNTA($D$3:$D$33)</f>
        <v>3</v>
      </c>
      <c r="E35" s="27">
        <f>COUNTA($E$3:$E$33)</f>
        <v>1</v>
      </c>
      <c r="F35" s="27">
        <f>COUNTA($F$3:$F$33)</f>
        <v>4</v>
      </c>
      <c r="G35" s="27">
        <f>COUNTA($G$3:$G$33)</f>
        <v>3</v>
      </c>
      <c r="H35" s="27">
        <f>COUNTA($H$3:$H$33)</f>
        <v>1</v>
      </c>
      <c r="I35" s="27">
        <f>COUNTA($I$3:$I$33)</f>
        <v>3</v>
      </c>
      <c r="J35" s="27">
        <f>COUNTA($J$3:$J$33)</f>
        <v>4</v>
      </c>
      <c r="K35" s="27">
        <f>COUNTA($K$3:$K$33)</f>
        <v>4</v>
      </c>
      <c r="L35" s="27">
        <f>COUNTA($L$3:$L$33)</f>
        <v>1</v>
      </c>
      <c r="M35" s="27">
        <f>COUNTA($M$3:$M$33)</f>
        <v>0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2</v>
      </c>
      <c r="D36" s="47">
        <f>COUNTIF($D$3:$D$33,"V75")</f>
        <v>0</v>
      </c>
      <c r="E36" s="47">
        <f>COUNTIF($E$3:$E$33,"V75")</f>
        <v>1</v>
      </c>
      <c r="F36" s="47">
        <f>COUNTIF($F$3:$F$33,"V75")</f>
        <v>1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3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2</v>
      </c>
      <c r="D39" s="47">
        <f>COUNTIF($D$3:$D$33,"V65")</f>
        <v>3</v>
      </c>
      <c r="E39" s="47">
        <f>COUNTIF($E$3:$E$33,"V65")</f>
        <v>0</v>
      </c>
      <c r="F39" s="47">
        <f>COUNTIF($F$3:$F$33,"V65")</f>
        <v>3</v>
      </c>
      <c r="G39" s="47">
        <f>COUNTIF($G$3:$G$33,"V65")</f>
        <v>3</v>
      </c>
      <c r="H39" s="47">
        <f>COUNTIF($H$3:$H$33,"V65")</f>
        <v>1</v>
      </c>
      <c r="I39" s="47">
        <f>COUNTIF($I$3:$I$33,"V65")</f>
        <v>2</v>
      </c>
      <c r="J39" s="47">
        <f>COUNTIF($J$3:$J$33,"V65")</f>
        <v>4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0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1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>
    <oddHeader>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X45"/>
  <sheetViews>
    <sheetView tabSelected="1" zoomScaleNormal="100" workbookViewId="0">
      <pane ySplit="2" topLeftCell="A3" activePane="bottomLeft" state="frozen"/>
      <selection pane="bottomLeft" activeCell="M15" sqref="M15"/>
    </sheetView>
  </sheetViews>
  <sheetFormatPr baseColWidth="10" defaultColWidth="9.140625" defaultRowHeight="12.75" x14ac:dyDescent="0.2"/>
  <cols>
    <col min="1" max="1" width="19.85546875" customWidth="1"/>
    <col min="2" max="4" width="7.5703125" customWidth="1"/>
    <col min="5" max="5" width="7.5703125" style="46" customWidth="1"/>
    <col min="6" max="13" width="7.5703125" customWidth="1"/>
    <col min="14" max="14" width="3" customWidth="1"/>
    <col min="15" max="15" width="12.85546875" style="39" customWidth="1"/>
    <col min="16" max="16" width="9.140625" style="4" customWidth="1"/>
  </cols>
  <sheetData>
    <row r="2" spans="1:24" s="3" customFormat="1" ht="18.75" customHeight="1" x14ac:dyDescent="0.2">
      <c r="A2" s="9"/>
      <c r="B2" s="10" t="s">
        <v>1</v>
      </c>
      <c r="C2" s="10" t="s">
        <v>20</v>
      </c>
      <c r="D2" s="10" t="s">
        <v>21</v>
      </c>
      <c r="E2" s="45" t="s">
        <v>22</v>
      </c>
      <c r="F2" s="10" t="s">
        <v>27</v>
      </c>
      <c r="G2" s="10" t="s">
        <v>2</v>
      </c>
      <c r="H2" s="10" t="s">
        <v>26</v>
      </c>
      <c r="I2" s="10" t="s">
        <v>3</v>
      </c>
      <c r="J2" s="10" t="s">
        <v>4</v>
      </c>
      <c r="K2" s="10" t="s">
        <v>25</v>
      </c>
      <c r="L2" s="10" t="s">
        <v>32</v>
      </c>
      <c r="M2" s="10" t="s">
        <v>5</v>
      </c>
      <c r="N2" s="10"/>
      <c r="O2" s="11" t="s">
        <v>6</v>
      </c>
      <c r="P2" s="12" t="s">
        <v>19</v>
      </c>
      <c r="Q2" s="14" t="s">
        <v>49</v>
      </c>
    </row>
    <row r="3" spans="1:24" x14ac:dyDescent="0.2">
      <c r="A3" s="5" t="s">
        <v>0</v>
      </c>
      <c r="B3" s="6">
        <f>Januar!C35</f>
        <v>9</v>
      </c>
      <c r="C3" s="6">
        <v>0</v>
      </c>
      <c r="D3" s="6">
        <f>Januar!D35</f>
        <v>5</v>
      </c>
      <c r="E3" s="44">
        <f>Januar!E35</f>
        <v>0</v>
      </c>
      <c r="F3" s="6">
        <f>Januar!F35</f>
        <v>4</v>
      </c>
      <c r="G3" s="6">
        <f>Januar!G35</f>
        <v>1</v>
      </c>
      <c r="H3" s="6">
        <f>Januar!H35</f>
        <v>2</v>
      </c>
      <c r="I3" s="6">
        <f>Januar!I35</f>
        <v>3</v>
      </c>
      <c r="J3" s="6">
        <f>Januar!J35</f>
        <v>3</v>
      </c>
      <c r="K3" s="6">
        <f>Januar!K35</f>
        <v>4</v>
      </c>
      <c r="L3" s="6">
        <f>Januar!L35</f>
        <v>0</v>
      </c>
      <c r="M3" s="6">
        <f>Januar!M35</f>
        <v>0</v>
      </c>
      <c r="N3" s="6"/>
      <c r="O3" s="37">
        <f>SUM(B3:M3)</f>
        <v>31</v>
      </c>
      <c r="P3" s="7">
        <f>SUM(B3:L3)</f>
        <v>31</v>
      </c>
      <c r="Q3" s="5">
        <f>M3</f>
        <v>0</v>
      </c>
    </row>
    <row r="4" spans="1:24" x14ac:dyDescent="0.2">
      <c r="A4" s="5" t="s">
        <v>7</v>
      </c>
      <c r="B4" s="6">
        <f>Februar!C35</f>
        <v>7</v>
      </c>
      <c r="C4" s="6">
        <v>0</v>
      </c>
      <c r="D4" s="6">
        <f>Februar!D35</f>
        <v>3</v>
      </c>
      <c r="E4" s="44">
        <f>Februar!E35</f>
        <v>3</v>
      </c>
      <c r="F4" s="6">
        <f>Februar!F35</f>
        <v>3</v>
      </c>
      <c r="G4" s="6">
        <f>Februar!G35</f>
        <v>1</v>
      </c>
      <c r="H4" s="6">
        <f>Februar!H35</f>
        <v>2</v>
      </c>
      <c r="I4" s="6">
        <f>Februar!I35</f>
        <v>3</v>
      </c>
      <c r="J4" s="6">
        <f>Februar!J35</f>
        <v>3</v>
      </c>
      <c r="K4" s="6">
        <f>Februar!K35</f>
        <v>3</v>
      </c>
      <c r="L4" s="6">
        <f>Februar!L35</f>
        <v>2</v>
      </c>
      <c r="M4" s="6">
        <f>Februar!M35</f>
        <v>0</v>
      </c>
      <c r="N4" s="6"/>
      <c r="O4" s="37">
        <f t="shared" ref="O4:O14" si="0">SUM(B4:M4)</f>
        <v>30</v>
      </c>
      <c r="P4" s="7">
        <f t="shared" ref="P4:P14" si="1">SUM(B4:L4)</f>
        <v>30</v>
      </c>
      <c r="Q4" s="5">
        <f t="shared" ref="Q4:Q14" si="2">M4</f>
        <v>0</v>
      </c>
    </row>
    <row r="5" spans="1:24" x14ac:dyDescent="0.2">
      <c r="A5" s="5" t="s">
        <v>8</v>
      </c>
      <c r="B5" s="6">
        <f>Mars!C35</f>
        <v>8</v>
      </c>
      <c r="C5" s="6">
        <v>0</v>
      </c>
      <c r="D5" s="6">
        <f>Mars!D35</f>
        <v>5</v>
      </c>
      <c r="E5" s="44">
        <f>Mars!E35</f>
        <v>1</v>
      </c>
      <c r="F5" s="6">
        <f>Mars!F35</f>
        <v>3</v>
      </c>
      <c r="G5" s="6">
        <f>Mars!G35</f>
        <v>1</v>
      </c>
      <c r="H5" s="6">
        <f>Mars!H35</f>
        <v>2</v>
      </c>
      <c r="I5" s="6">
        <f>Mars!I35</f>
        <v>3</v>
      </c>
      <c r="J5" s="6">
        <f>Mars!J35</f>
        <v>3</v>
      </c>
      <c r="K5" s="6">
        <f>Mars!K35</f>
        <v>5</v>
      </c>
      <c r="L5" s="6">
        <f>Mars!L35</f>
        <v>2</v>
      </c>
      <c r="M5" s="6">
        <f>Mars!M35</f>
        <v>0</v>
      </c>
      <c r="N5" s="6"/>
      <c r="O5" s="37">
        <f t="shared" si="0"/>
        <v>33</v>
      </c>
      <c r="P5" s="7">
        <f t="shared" si="1"/>
        <v>33</v>
      </c>
      <c r="Q5" s="5">
        <f t="shared" si="2"/>
        <v>0</v>
      </c>
    </row>
    <row r="6" spans="1:24" x14ac:dyDescent="0.2">
      <c r="A6" s="5" t="s">
        <v>9</v>
      </c>
      <c r="B6" s="6">
        <f>April!C35</f>
        <v>7</v>
      </c>
      <c r="C6" s="6">
        <v>0</v>
      </c>
      <c r="D6" s="6">
        <f>April!D35</f>
        <v>4</v>
      </c>
      <c r="E6" s="44">
        <f>April!E35</f>
        <v>4</v>
      </c>
      <c r="F6" s="6">
        <f>April!F35</f>
        <v>4</v>
      </c>
      <c r="G6" s="6">
        <f>April!G35</f>
        <v>3</v>
      </c>
      <c r="H6" s="6">
        <f>April!H35</f>
        <v>2</v>
      </c>
      <c r="I6" s="6">
        <f>April!I35</f>
        <v>3</v>
      </c>
      <c r="J6" s="6">
        <f>April!J35</f>
        <v>3</v>
      </c>
      <c r="K6" s="6">
        <f>April!K35</f>
        <v>4</v>
      </c>
      <c r="L6" s="6">
        <f>April!L35</f>
        <v>2</v>
      </c>
      <c r="M6" s="6">
        <f>April!M35</f>
        <v>3</v>
      </c>
      <c r="N6" s="6"/>
      <c r="O6" s="37">
        <f t="shared" si="0"/>
        <v>39</v>
      </c>
      <c r="P6" s="7">
        <f t="shared" si="1"/>
        <v>36</v>
      </c>
      <c r="Q6" s="5">
        <f t="shared" si="2"/>
        <v>3</v>
      </c>
    </row>
    <row r="7" spans="1:24" x14ac:dyDescent="0.2">
      <c r="A7" s="5" t="s">
        <v>10</v>
      </c>
      <c r="B7" s="6">
        <f>Mai!C35</f>
        <v>6</v>
      </c>
      <c r="C7" s="6">
        <v>0</v>
      </c>
      <c r="D7" s="6">
        <f>Mai!D35</f>
        <v>4</v>
      </c>
      <c r="E7" s="44">
        <f>Mai!E35</f>
        <v>3</v>
      </c>
      <c r="F7" s="6">
        <f>Mai!F35</f>
        <v>3</v>
      </c>
      <c r="G7" s="6">
        <f>Mai!G35</f>
        <v>4</v>
      </c>
      <c r="H7" s="6">
        <f>Mai!H35</f>
        <v>2</v>
      </c>
      <c r="I7" s="6">
        <f>Mai!I35</f>
        <v>4</v>
      </c>
      <c r="J7" s="6">
        <f>Mai!J35</f>
        <v>4</v>
      </c>
      <c r="K7" s="6">
        <f>Mai!K35</f>
        <v>4</v>
      </c>
      <c r="L7" s="6">
        <f>Mai!L35</f>
        <v>2</v>
      </c>
      <c r="M7" s="6">
        <f>Mai!M35</f>
        <v>4</v>
      </c>
      <c r="N7" s="6"/>
      <c r="O7" s="37">
        <f t="shared" si="0"/>
        <v>40</v>
      </c>
      <c r="P7" s="7">
        <f t="shared" si="1"/>
        <v>36</v>
      </c>
      <c r="Q7" s="5">
        <f t="shared" si="2"/>
        <v>4</v>
      </c>
    </row>
    <row r="8" spans="1:24" x14ac:dyDescent="0.2">
      <c r="A8" s="5" t="s">
        <v>11</v>
      </c>
      <c r="B8" s="6">
        <f>Juni!C35</f>
        <v>6</v>
      </c>
      <c r="C8" s="6">
        <v>0</v>
      </c>
      <c r="D8" s="6">
        <f>Juni!D35</f>
        <v>4</v>
      </c>
      <c r="E8" s="44">
        <f>Juni!E35</f>
        <v>4</v>
      </c>
      <c r="F8" s="6">
        <f>Juni!F35</f>
        <v>3</v>
      </c>
      <c r="G8" s="6">
        <f>Juni!G35</f>
        <v>3</v>
      </c>
      <c r="H8" s="6">
        <f>Juni!H35</f>
        <v>4</v>
      </c>
      <c r="I8" s="6">
        <f>Juni!I35</f>
        <v>3</v>
      </c>
      <c r="J8" s="6">
        <f>Juni!J35</f>
        <v>3</v>
      </c>
      <c r="K8" s="6">
        <f>Juni!K35</f>
        <v>4</v>
      </c>
      <c r="L8" s="6">
        <f>Juni!L35</f>
        <v>3</v>
      </c>
      <c r="M8" s="6">
        <f>Juni!M35</f>
        <v>4</v>
      </c>
      <c r="N8" s="6"/>
      <c r="O8" s="37">
        <f t="shared" si="0"/>
        <v>41</v>
      </c>
      <c r="P8" s="7">
        <f t="shared" si="1"/>
        <v>37</v>
      </c>
      <c r="Q8" s="5">
        <f t="shared" si="2"/>
        <v>4</v>
      </c>
    </row>
    <row r="9" spans="1:24" x14ac:dyDescent="0.2">
      <c r="A9" s="5" t="s">
        <v>12</v>
      </c>
      <c r="B9" s="6">
        <f>Juli!C35</f>
        <v>6</v>
      </c>
      <c r="C9" s="6">
        <v>0</v>
      </c>
      <c r="D9" s="6">
        <f>Juli!D35</f>
        <v>3</v>
      </c>
      <c r="E9" s="44">
        <f>Juli!E35</f>
        <v>2</v>
      </c>
      <c r="F9" s="6">
        <f>Juli!F35</f>
        <v>3</v>
      </c>
      <c r="G9" s="6">
        <f>Juli!G35</f>
        <v>6</v>
      </c>
      <c r="H9" s="6">
        <f>Juli!H35</f>
        <v>3</v>
      </c>
      <c r="I9" s="6">
        <f>Juli!I35</f>
        <v>3</v>
      </c>
      <c r="J9" s="6">
        <f>Juli!J35</f>
        <v>3</v>
      </c>
      <c r="K9" s="6">
        <f>Juli!K35</f>
        <v>3</v>
      </c>
      <c r="L9" s="6">
        <f>Juli!L35</f>
        <v>2</v>
      </c>
      <c r="M9" s="6">
        <f>Juli!M35</f>
        <v>5</v>
      </c>
      <c r="N9" s="6"/>
      <c r="O9" s="37">
        <f t="shared" si="0"/>
        <v>39</v>
      </c>
      <c r="P9" s="7">
        <f t="shared" si="1"/>
        <v>34</v>
      </c>
      <c r="Q9" s="5">
        <f t="shared" si="2"/>
        <v>5</v>
      </c>
    </row>
    <row r="10" spans="1:24" x14ac:dyDescent="0.2">
      <c r="A10" s="5" t="s">
        <v>13</v>
      </c>
      <c r="B10" s="6">
        <f>August!C35</f>
        <v>7</v>
      </c>
      <c r="C10" s="6">
        <v>0</v>
      </c>
      <c r="D10" s="6">
        <f>August!D35</f>
        <v>4</v>
      </c>
      <c r="E10" s="44">
        <f>August!E35</f>
        <v>4</v>
      </c>
      <c r="F10" s="6">
        <f>August!F35</f>
        <v>1</v>
      </c>
      <c r="G10" s="6">
        <f>August!G35</f>
        <v>2</v>
      </c>
      <c r="H10" s="6">
        <f>August!H35</f>
        <v>2</v>
      </c>
      <c r="I10" s="6">
        <f>August!I35</f>
        <v>3</v>
      </c>
      <c r="J10" s="6">
        <f>August!J35</f>
        <v>3</v>
      </c>
      <c r="K10" s="6">
        <f>August!K35</f>
        <v>4</v>
      </c>
      <c r="L10" s="6">
        <f>August!L35</f>
        <v>2</v>
      </c>
      <c r="M10" s="6">
        <f>August!M35</f>
        <v>4</v>
      </c>
      <c r="N10" s="6"/>
      <c r="O10" s="37">
        <f t="shared" si="0"/>
        <v>36</v>
      </c>
      <c r="P10" s="7">
        <f t="shared" si="1"/>
        <v>32</v>
      </c>
      <c r="Q10" s="5">
        <f t="shared" si="2"/>
        <v>4</v>
      </c>
    </row>
    <row r="11" spans="1:24" x14ac:dyDescent="0.2">
      <c r="A11" s="5" t="s">
        <v>14</v>
      </c>
      <c r="B11" s="6">
        <f>September!C35</f>
        <v>6</v>
      </c>
      <c r="C11" s="6">
        <v>0</v>
      </c>
      <c r="D11" s="6">
        <f>September!D35</f>
        <v>3</v>
      </c>
      <c r="E11" s="44">
        <f>September!E35</f>
        <v>4</v>
      </c>
      <c r="F11" s="6">
        <f>September!F35</f>
        <v>3</v>
      </c>
      <c r="G11" s="6">
        <f>September!G35</f>
        <v>2</v>
      </c>
      <c r="H11" s="6">
        <f>September!H35</f>
        <v>2</v>
      </c>
      <c r="I11" s="6">
        <f>September!I35</f>
        <v>4</v>
      </c>
      <c r="J11" s="6">
        <f>September!J35</f>
        <v>3</v>
      </c>
      <c r="K11" s="6">
        <f>September!K35</f>
        <v>4</v>
      </c>
      <c r="L11" s="6">
        <f>September!L35</f>
        <v>3</v>
      </c>
      <c r="M11" s="6">
        <f>September!M35</f>
        <v>4</v>
      </c>
      <c r="N11" s="6"/>
      <c r="O11" s="37">
        <f t="shared" si="0"/>
        <v>38</v>
      </c>
      <c r="P11" s="7">
        <f t="shared" si="1"/>
        <v>34</v>
      </c>
      <c r="Q11" s="5">
        <f t="shared" si="2"/>
        <v>4</v>
      </c>
    </row>
    <row r="12" spans="1:24" x14ac:dyDescent="0.2">
      <c r="A12" s="5" t="s">
        <v>15</v>
      </c>
      <c r="B12" s="6">
        <f>Oktober!C35</f>
        <v>6</v>
      </c>
      <c r="C12" s="6">
        <v>0</v>
      </c>
      <c r="D12" s="6">
        <f>Oktober!D35</f>
        <v>3</v>
      </c>
      <c r="E12" s="44">
        <f>Oktober!E35</f>
        <v>2</v>
      </c>
      <c r="F12" s="6">
        <f>Oktober!F35</f>
        <v>2</v>
      </c>
      <c r="G12" s="6">
        <f>Oktober!G35</f>
        <v>5</v>
      </c>
      <c r="H12" s="6">
        <f>Oktober!H35</f>
        <v>3</v>
      </c>
      <c r="I12" s="6">
        <f>Oktober!I35</f>
        <v>4</v>
      </c>
      <c r="J12" s="6">
        <f>Oktober!J35</f>
        <v>3</v>
      </c>
      <c r="K12" s="6">
        <f>Oktober!K35</f>
        <v>4</v>
      </c>
      <c r="L12" s="6">
        <f>Oktober!L35</f>
        <v>2</v>
      </c>
      <c r="M12" s="6">
        <f>Oktober!M35</f>
        <v>5</v>
      </c>
      <c r="N12" s="6"/>
      <c r="O12" s="37">
        <f t="shared" si="0"/>
        <v>39</v>
      </c>
      <c r="P12" s="7">
        <f t="shared" si="1"/>
        <v>34</v>
      </c>
      <c r="Q12" s="5">
        <f t="shared" si="2"/>
        <v>5</v>
      </c>
    </row>
    <row r="13" spans="1:24" x14ac:dyDescent="0.2">
      <c r="A13" s="5" t="s">
        <v>16</v>
      </c>
      <c r="B13" s="6">
        <f>November!C35</f>
        <v>7</v>
      </c>
      <c r="C13" s="6">
        <v>0</v>
      </c>
      <c r="D13" s="6">
        <f>November!D35</f>
        <v>3</v>
      </c>
      <c r="E13" s="44">
        <f>November!E35</f>
        <v>2</v>
      </c>
      <c r="F13" s="6">
        <f>November!F35</f>
        <v>2</v>
      </c>
      <c r="G13" s="6">
        <f>November!G35</f>
        <v>3</v>
      </c>
      <c r="H13" s="6">
        <f>November!H35</f>
        <v>2</v>
      </c>
      <c r="I13" s="6">
        <f>November!I35</f>
        <v>4</v>
      </c>
      <c r="J13" s="6">
        <f>November!J35</f>
        <v>3</v>
      </c>
      <c r="K13" s="6">
        <f>November!K35</f>
        <v>4</v>
      </c>
      <c r="L13" s="6">
        <f>November!L35</f>
        <v>2</v>
      </c>
      <c r="M13" s="6">
        <f>November!M35</f>
        <v>2</v>
      </c>
      <c r="N13" s="6"/>
      <c r="O13" s="37">
        <f t="shared" si="0"/>
        <v>34</v>
      </c>
      <c r="P13" s="7">
        <f t="shared" si="1"/>
        <v>32</v>
      </c>
      <c r="Q13" s="5">
        <f t="shared" si="2"/>
        <v>2</v>
      </c>
    </row>
    <row r="14" spans="1:24" x14ac:dyDescent="0.2">
      <c r="A14" s="5" t="s">
        <v>17</v>
      </c>
      <c r="B14" s="6">
        <f>Desember!C35</f>
        <v>7</v>
      </c>
      <c r="C14" s="6">
        <v>0</v>
      </c>
      <c r="D14" s="6">
        <f>Desember!D35</f>
        <v>3</v>
      </c>
      <c r="E14" s="44">
        <f>Desember!E35</f>
        <v>1</v>
      </c>
      <c r="F14" s="6">
        <f>Desember!F35</f>
        <v>4</v>
      </c>
      <c r="G14" s="6">
        <f>Desember!G35</f>
        <v>3</v>
      </c>
      <c r="H14" s="6">
        <f>Desember!H35</f>
        <v>1</v>
      </c>
      <c r="I14" s="6">
        <f>Desember!I35</f>
        <v>3</v>
      </c>
      <c r="J14" s="6">
        <f>Desember!J35</f>
        <v>4</v>
      </c>
      <c r="K14" s="6">
        <f>Desember!K35</f>
        <v>4</v>
      </c>
      <c r="L14" s="6">
        <f>Desember!L35</f>
        <v>1</v>
      </c>
      <c r="M14" s="6">
        <f>Desember!M35</f>
        <v>0</v>
      </c>
      <c r="N14" s="6"/>
      <c r="O14" s="37">
        <f t="shared" si="0"/>
        <v>31</v>
      </c>
      <c r="P14" s="7">
        <f t="shared" si="1"/>
        <v>31</v>
      </c>
      <c r="Q14" s="5">
        <f t="shared" si="2"/>
        <v>0</v>
      </c>
    </row>
    <row r="15" spans="1:24" s="1" customFormat="1" ht="18" customHeight="1" x14ac:dyDescent="0.2">
      <c r="A15" s="13" t="s">
        <v>69</v>
      </c>
      <c r="B15" s="13">
        <f>SUM(B3:B14)</f>
        <v>82</v>
      </c>
      <c r="C15" s="13">
        <v>0</v>
      </c>
      <c r="D15" s="13">
        <f t="shared" ref="D15:M15" si="3">SUM(D3:D14)</f>
        <v>44</v>
      </c>
      <c r="E15" s="45">
        <f t="shared" si="3"/>
        <v>30</v>
      </c>
      <c r="F15" s="13">
        <f t="shared" si="3"/>
        <v>35</v>
      </c>
      <c r="G15" s="13">
        <f>SUM(G3:G14)</f>
        <v>34</v>
      </c>
      <c r="H15" s="13">
        <f>SUM(H3:H14)</f>
        <v>27</v>
      </c>
      <c r="I15" s="13">
        <f t="shared" si="3"/>
        <v>40</v>
      </c>
      <c r="J15" s="13">
        <f t="shared" si="3"/>
        <v>38</v>
      </c>
      <c r="K15" s="13">
        <f t="shared" si="3"/>
        <v>47</v>
      </c>
      <c r="L15" s="13">
        <f>SUM(L3:L14)</f>
        <v>23</v>
      </c>
      <c r="M15" s="13">
        <f t="shared" si="3"/>
        <v>31</v>
      </c>
      <c r="N15" s="13"/>
      <c r="O15" s="38">
        <f>SUM(B15:M15)</f>
        <v>431</v>
      </c>
      <c r="P15" s="14">
        <f t="shared" ref="P15" si="4">SUM(B15:L15)</f>
        <v>400</v>
      </c>
      <c r="Q15" s="91">
        <f t="shared" ref="Q15" si="5">M15</f>
        <v>31</v>
      </c>
    </row>
    <row r="16" spans="1:24" x14ac:dyDescent="0.2">
      <c r="A16" s="109" t="s">
        <v>39</v>
      </c>
      <c r="B16" s="109">
        <f>SUM(Januar!C36+Februar!C36+Mars!C36+April!C36+Mai!C36+Juni!C36+Juli!C36+August!C36+September!C36+Oktober!C36+November!C36+Desember!C36)</f>
        <v>10</v>
      </c>
      <c r="C16" s="109">
        <v>0</v>
      </c>
      <c r="D16" s="109">
        <f>SUM(Januar!D36+Februar!D36+Mars!D36+April!D36+Mai!D36+Juni!D36+Juli!D36+August!D36+September!D36+Oktober!D36+November!D36+Desember!D36)</f>
        <v>5</v>
      </c>
      <c r="E16" s="109">
        <f>SUM(Januar!E36+Februar!E36+Mars!E36+April!E36+Mai!E36+Juni!E36+Juli!E36+August!E36+September!E36+Oktober!E36+November!E36+Desember!E36)</f>
        <v>4</v>
      </c>
      <c r="F16" s="109">
        <f>SUM(Januar!F36+Februar!F36+Mars!F36+April!F36+Mai!F36+Juni!F36+Juli!F36+August!F36+September!F36+Oktober!F36+November!F36+Desember!F36)</f>
        <v>4</v>
      </c>
      <c r="G16" s="109">
        <f>SUM(Januar!G36+Februar!G36+Mars!G36+April!G36+Mai!G36+Juni!G36+Juli!G36+August!G36+September!G36+Oktober!G36+November!G36+Desember!G36)</f>
        <v>4</v>
      </c>
      <c r="H16" s="109">
        <f>SUM(Januar!H36+Februar!H36+Mars!H36+April!H36+Mai!H36+Juni!H36+Juli!H36+August!H36+September!H36+Oktober!H36+November!H36+Desember!H36)</f>
        <v>4</v>
      </c>
      <c r="I16" s="109">
        <f>SUM(Januar!I36+Februar!I36+Mars!I36+April!I36+Mai!I36+Juni!I36+Juli!I36+August!I36+September!I36+Oktober!I36+November!I36+Desember!I36)</f>
        <v>5</v>
      </c>
      <c r="J16" s="109">
        <f>SUM(Januar!J36+Februar!J36+Mars!J36+April!J36+Mai!J36+Juni!J36+Juli!J36+August!J36+September!J36+Oktober!J36+November!J36+Desember!J36)</f>
        <v>4</v>
      </c>
      <c r="K16" s="109">
        <f>SUM(Januar!K36+Februar!K36+Mars!K36+April!K36+Mai!K36+Juni!K36+Juli!K36+August!K36+September!K36+Oktober!K36+November!K36+Desember!K36)</f>
        <v>5</v>
      </c>
      <c r="L16" s="109">
        <f>SUM(Januar!L36+Februar!L36+Mars!L36+April!L36+Mai!L36+Juni!L36+Juli!L36+August!L36+September!L36+Oktober!L36+November!L36+Desember!L36)</f>
        <v>1</v>
      </c>
      <c r="M16" s="109">
        <f>SUM(Januar!M36+Februar!M36+Mars!M36+April!M36+Mai!M36+Juni!M36+Juli!M36+August!M36+September!M36+Oktober!M36+November!M36+Desember!M36)</f>
        <v>0</v>
      </c>
      <c r="N16" s="109"/>
      <c r="O16" s="110">
        <f>SUM(B16:M16)</f>
        <v>46</v>
      </c>
      <c r="P16" s="111">
        <f>O16-M16</f>
        <v>46</v>
      </c>
      <c r="Q16" s="112">
        <f>SUM(O16-P16)</f>
        <v>0</v>
      </c>
      <c r="V16" s="67"/>
      <c r="W16" s="65"/>
      <c r="X16" s="66"/>
    </row>
    <row r="17" spans="1:24" x14ac:dyDescent="0.2">
      <c r="A17" s="112" t="s">
        <v>56</v>
      </c>
      <c r="B17" s="109">
        <f>SUM(Januar!C37+Februar!C37+Mars!C37+April!C37+Mai!C37+Juni!C37+Juli!C37+August!C37+September!C37+Oktober!C37+November!C37+Desember!C37)</f>
        <v>2</v>
      </c>
      <c r="C17" s="109">
        <v>0</v>
      </c>
      <c r="D17" s="109">
        <f>SUM(Januar!D37+Februar!D37+Mars!D37+April!D37+Mai!D37+Juni!D37+Juli!D37+August!D37+September!D37+Oktober!D37+November!D37+Desember!D37)</f>
        <v>1</v>
      </c>
      <c r="E17" s="109">
        <f>SUM(Januar!E37+Februar!E37+Mars!E37+April!E37+Mai!E37+Juni!E37+Juli!E37+August!E37+September!E37+Oktober!E37+November!E37+Desember!E37)</f>
        <v>0</v>
      </c>
      <c r="F17" s="109">
        <f>SUM(Januar!F37+Februar!F37+Mars!F37+April!F37+Mai!F37+Juni!F37+Juli!F37+August!F37+September!F37+Oktober!F37+November!F37+Desember!F37)</f>
        <v>0</v>
      </c>
      <c r="G17" s="109">
        <f>SUM(Januar!G37+Februar!G37+Mars!G37+April!G37+Mai!G37+Juni!G37+Juli!G37+August!G37+September!G37+Oktober!G37+November!G37+Desember!G37)</f>
        <v>0</v>
      </c>
      <c r="H17" s="109">
        <f>SUM(Januar!H37+Februar!H37+Mars!H37+April!H37+Mai!H37+Juni!H37+Juli!H37+August!H37+September!H37+Oktober!H37+November!H37+Desember!H37)</f>
        <v>0</v>
      </c>
      <c r="I17" s="109">
        <f>SUM(Januar!I37+Februar!I37+Mars!I37+April!I37+Mai!I37+Juni!I37+Juli!I37+August!I37+September!I37+Oktober!I37+November!I37+Desember!I37)</f>
        <v>0</v>
      </c>
      <c r="J17" s="109">
        <f>SUM(Januar!J37+Februar!J37+Mars!J37+April!J37+Mai!J37+Juni!J37+Juli!J37+August!J37+September!J37+Oktober!J37+November!J37+Desember!J37)</f>
        <v>0</v>
      </c>
      <c r="K17" s="109">
        <f>SUM(Januar!K37+Februar!K37+Mars!K37+April!K37+Mai!K37+Juni!K37+Juli!K37+August!K37+September!K37+Oktober!K37+November!K37+Desember!K37)</f>
        <v>0</v>
      </c>
      <c r="L17" s="109">
        <f>SUM(Januar!L37+Februar!L37+Mars!L37+April!L37+Mai!L37+Juni!L37+Juli!L37+August!L37+September!L37+Oktober!L37+November!L37+Desember!L37)</f>
        <v>0</v>
      </c>
      <c r="M17" s="109">
        <f>SUM(Januar!M37+Februar!M37+Mars!M37+April!M37+Mai!M37+Juni!M37+Juli!M37+August!M37+September!M37+Oktober!M37+November!M37+Desember!M37)</f>
        <v>0</v>
      </c>
      <c r="N17" s="109"/>
      <c r="O17" s="110">
        <f t="shared" ref="O17" si="6">SUM(B17:M17)</f>
        <v>3</v>
      </c>
      <c r="P17" s="111">
        <f t="shared" ref="P17" si="7">O17-M17</f>
        <v>3</v>
      </c>
      <c r="Q17" s="112">
        <f t="shared" ref="Q17" si="8">SUM(O17-P17)</f>
        <v>0</v>
      </c>
      <c r="V17" s="67"/>
      <c r="W17" s="65"/>
      <c r="X17" s="66"/>
    </row>
    <row r="18" spans="1:24" s="16" customFormat="1" x14ac:dyDescent="0.2">
      <c r="A18" s="112" t="s">
        <v>109</v>
      </c>
      <c r="B18" s="112">
        <f>SUM(Januar!C38+Februar!C38+Mars!C38+April!C38+Mai!C38+Juni!C38+Juli!C38+August!C38+September!C38+Oktober!C38+November!C38+Desember!C38)</f>
        <v>43</v>
      </c>
      <c r="C18" s="112">
        <v>0</v>
      </c>
      <c r="D18" s="112">
        <f>SUM(Januar!D38+Februar!D38+Mars!D38+April!D38+Mai!D38+Juni!D38+Juli!D38+August!D38+September!D38+Oktober!D38+November!D38+Desember!D38)</f>
        <v>2</v>
      </c>
      <c r="E18" s="112">
        <f>SUM(Januar!E38+Februar!E38+Mars!E38+April!E38+Mai!E38+Juni!E38+Juli!E38+August!E38+September!E38+Oktober!E38+November!E38+Desember!E38)</f>
        <v>0</v>
      </c>
      <c r="F18" s="112">
        <f>SUM(Januar!F38+Februar!F38+Mars!F38+April!F38+Mai!F38+Juni!F38+Juli!F38+August!F38+September!F38+Oktober!F38+November!F38+Desember!F38)</f>
        <v>1</v>
      </c>
      <c r="G18" s="112">
        <f>SUM(Januar!G38+Februar!G38+Mars!G38+April!G38+Mai!G38+Juni!G38+Juli!G38+August!G38+September!G38+Oktober!G38+November!G38+Desember!G38)</f>
        <v>1</v>
      </c>
      <c r="H18" s="112">
        <f>SUM(Januar!H38+Februar!H38+Mars!H38+April!H38+Mai!H38+Juni!H38+Juli!H38+August!H38+September!H38+Oktober!H38+November!H38+Desember!H38)</f>
        <v>0</v>
      </c>
      <c r="I18" s="112">
        <f>SUM(Januar!I38+Februar!I38+Mars!I38+April!I38+Mai!I38+Juni!I38+Juli!I38+August!I38+September!I38+Oktober!I38+November!I38+Desember!I38)</f>
        <v>1</v>
      </c>
      <c r="J18" s="112">
        <f>SUM(Januar!J38+Februar!J38+Mars!J38+April!J38+Mai!J38+Juni!J38+Juli!J38+August!J38+September!J38+Oktober!J38+November!J38+Desember!J38)</f>
        <v>0</v>
      </c>
      <c r="K18" s="112">
        <f>SUM(Januar!K38+Februar!K38+Mars!K38+April!K38+Mai!K38+Juni!K38+Juli!K38+August!K38+September!K38+Oktober!K38+November!K38+Desember!K38)</f>
        <v>1</v>
      </c>
      <c r="L18" s="112">
        <f>SUM(Januar!L38+Februar!L38+Mars!L38+April!L38+Mai!L38+Juni!L38+Juli!L38+August!L38+September!L38+Oktober!L38+November!L38+Desember!L38)</f>
        <v>0</v>
      </c>
      <c r="M18" s="112">
        <f>SUM(Januar!M38+Februar!M38+Mars!M38+April!M38+Mai!M38+Juni!M38+Juli!M38+August!M38+September!M38+Oktober!M38+November!M38+Desember!M38)</f>
        <v>0</v>
      </c>
      <c r="N18" s="112" t="s">
        <v>33</v>
      </c>
      <c r="O18" s="110">
        <f>SUM(B18:M18)</f>
        <v>49</v>
      </c>
      <c r="P18" s="111">
        <f>O18-M18</f>
        <v>49</v>
      </c>
      <c r="Q18" s="112">
        <f>SUM(O18-P18)</f>
        <v>0</v>
      </c>
      <c r="V18" s="67"/>
      <c r="W18" s="31"/>
      <c r="X18" s="23"/>
    </row>
    <row r="19" spans="1:24" s="16" customFormat="1" x14ac:dyDescent="0.2">
      <c r="A19" s="112" t="s">
        <v>50</v>
      </c>
      <c r="B19" s="112">
        <f>SUM(Januar!C39+Februar!C39+Mars!C39+April!C39+Mai!C39+Juni!C39+Juli!C39+August!C39+September!C39+Oktober!C39+November!C39+Desember!C39)</f>
        <v>7</v>
      </c>
      <c r="C19" s="112">
        <v>0</v>
      </c>
      <c r="D19" s="112">
        <f>SUM(Januar!D39+Februar!D39+Mars!D39+April!D39+Mai!D39+Juni!D39+Juli!D39+August!D39+September!D39+Oktober!D39+November!D39+Desember!D39)</f>
        <v>22</v>
      </c>
      <c r="E19" s="112">
        <f>SUM(Januar!E39+Februar!E39+Mars!E39+April!E39+Mai!E39+Juni!E39+Juli!E39+August!E39+September!E39+Oktober!E39+November!E39+Desember!E39)</f>
        <v>25</v>
      </c>
      <c r="F19" s="112">
        <f>SUM(Januar!F39+Februar!F39+Mars!F39+April!F39+Mai!F39+Juni!F39+Juli!F39+August!F39+September!F39+Oktober!F39+November!F39+Desember!F39)</f>
        <v>28</v>
      </c>
      <c r="G19" s="112">
        <f>SUM(Januar!G39+Februar!G39+Mars!G39+April!G39+Mai!G39+Juni!G39+Juli!G39+August!G39+September!G39+Oktober!G39+November!G39+Desember!G39)</f>
        <v>28</v>
      </c>
      <c r="H19" s="112">
        <f>SUM(Januar!H39+Februar!H39+Mars!H39+April!H39+Mai!H39+Juni!H39+Juli!H39+August!H39+September!H39+Oktober!H39+November!H39+Desember!H39)</f>
        <v>22</v>
      </c>
      <c r="I19" s="112">
        <f>SUM(Januar!I39+Februar!I39+Mars!I39+April!I39+Mai!I39+Juni!I39+Juli!I39+August!I39+September!I39+Oktober!I39+November!I39+Desember!I39)</f>
        <v>32</v>
      </c>
      <c r="J19" s="112">
        <f>SUM(Januar!J39+Februar!J39+Mars!J39+April!J39+Mai!J39+Juni!J39+Juli!J39+August!J39+September!J39+Oktober!J39+November!J39+Desember!J39)</f>
        <v>33</v>
      </c>
      <c r="K19" s="112">
        <f>SUM(Januar!K39+Februar!K39+Mars!K39+April!K39+Mai!K39+Juni!K39+Juli!K39+August!K39+September!K39+Oktober!K39+November!K39+Desember!K39)</f>
        <v>41</v>
      </c>
      <c r="L19" s="112">
        <f>SUM(Januar!L39+Februar!L39+Mars!L39+April!L39+Mai!L39+Juni!L39+Juli!L39+August!L39+September!L39+Oktober!L39+November!L39+Desember!L39)</f>
        <v>3</v>
      </c>
      <c r="M19" s="112">
        <f>SUM(Januar!M39+Februar!M39+Mars!M39+April!M39+Mai!M39+Juni!M39+Juli!M39+August!M39+September!M39+Oktober!M39+November!M39+Desember!M39)</f>
        <v>20</v>
      </c>
      <c r="N19" s="112" t="s">
        <v>33</v>
      </c>
      <c r="O19" s="110">
        <f>SUM(B19:M19)</f>
        <v>261</v>
      </c>
      <c r="P19" s="111">
        <f>O19-M19</f>
        <v>241</v>
      </c>
      <c r="Q19" s="112">
        <f>SUM(O19-P19)</f>
        <v>20</v>
      </c>
      <c r="V19" s="67"/>
      <c r="W19" s="31"/>
      <c r="X19" s="23"/>
    </row>
    <row r="20" spans="1:24" s="16" customFormat="1" x14ac:dyDescent="0.2">
      <c r="A20" s="112" t="s">
        <v>48</v>
      </c>
      <c r="B20" s="112">
        <f>SUM(Januar!C40+Februar!C40+Mars!C40+April!C40+Mai!C40+Juni!C40+Juli!C40+August!C40+September!C40+Oktober!C40+November!C40+Desember!C40)</f>
        <v>0</v>
      </c>
      <c r="C20" s="112">
        <v>0</v>
      </c>
      <c r="D20" s="112">
        <f>SUM(Januar!D40+Februar!D40+Mars!D40+April!D40+Mai!D40+Juni!D40+Juli!D40+August!D40+September!D40+Oktober!D40+November!D40+Desember!D40)</f>
        <v>0</v>
      </c>
      <c r="E20" s="112">
        <f>SUM(Januar!E40+Februar!E40+Mars!E40+April!E40+Mai!E40+Juni!E40+Juli!E40+August!E40+September!E40+Oktober!E40+November!E40+Desember!E40)</f>
        <v>0</v>
      </c>
      <c r="F20" s="112">
        <f>SUM(Januar!F40+Februar!F40+Mars!F40+April!F40+Mai!F40+Juni!F40+Juli!F40+August!F40+September!F40+Oktober!F40+November!F40+Desember!F40)</f>
        <v>0</v>
      </c>
      <c r="G20" s="112">
        <f>SUM(Januar!G40+Februar!G40+Mars!G40+April!G40+Mai!G40+Juni!G40+Juli!G40+August!G40+September!G40+Oktober!G40+November!G40+Desember!G40)</f>
        <v>1</v>
      </c>
      <c r="H20" s="112">
        <f>SUM(Januar!H40+Februar!H40+Mars!H40+April!H40+Mai!H40+Juni!H40+Juli!H40+August!H40+September!H40+Oktober!H40+November!H40+Desember!H40)</f>
        <v>1</v>
      </c>
      <c r="I20" s="112">
        <f>SUM(Januar!I40+Februar!I40+Mars!I40+April!I40+Mai!I40+Juni!I40+Juli!I40+August!I40+September!I40+Oktober!I40+November!I40+Desember!I40)</f>
        <v>2</v>
      </c>
      <c r="J20" s="112">
        <f>SUM(Januar!J40+Februar!J40+Mars!J40+April!J40+Mai!J40+Juni!J40+Juli!J40+August!J40+September!J40+Oktober!J40+November!J40+Desember!J40)</f>
        <v>1</v>
      </c>
      <c r="K20" s="112">
        <f>SUM(Januar!K40+Februar!K40+Mars!K40+April!K40+Mai!K40+Juni!K40+Juli!K40+August!K40+September!K40+Oktober!K40+November!K40+Desember!K40)</f>
        <v>0</v>
      </c>
      <c r="L20" s="112">
        <f>SUM(Januar!L40+Februar!L40+Mars!L40+April!L40+Mai!L40+Juni!L40+Juli!L40+August!L40+September!L40+Oktober!L40+November!L40+Desember!L40)</f>
        <v>19</v>
      </c>
      <c r="M20" s="112">
        <f>SUM(Januar!M40+Februar!M40+Mars!M40+April!M40+Mai!M40+Juni!M40+Juli!M40+August!M40+September!M40+Oktober!M40+November!M40+Desember!M40)</f>
        <v>0</v>
      </c>
      <c r="N20" s="112" t="s">
        <v>33</v>
      </c>
      <c r="O20" s="110">
        <f t="shared" ref="O20" si="9">SUM(B20:M20)</f>
        <v>24</v>
      </c>
      <c r="P20" s="111">
        <f t="shared" ref="P20" si="10">O20-M20</f>
        <v>24</v>
      </c>
      <c r="Q20" s="112">
        <f>SUM(O20-P20)</f>
        <v>0</v>
      </c>
      <c r="V20" s="67"/>
      <c r="W20" s="31"/>
      <c r="X20" s="23"/>
    </row>
    <row r="21" spans="1:24" s="16" customFormat="1" x14ac:dyDescent="0.2">
      <c r="A21" s="112" t="s">
        <v>46</v>
      </c>
      <c r="B21" s="112">
        <f>SUM(Januar!C41+Februar!C41+Mars!C41+April!C41+Mai!C41+Juni!C41+Juli!C41+August!C41+September!C41+Oktober!C41+November!C41+Desember!C41)</f>
        <v>0</v>
      </c>
      <c r="C21" s="112">
        <v>0</v>
      </c>
      <c r="D21" s="112">
        <f>SUM(Januar!D41+Februar!D41+Mars!D41+April!D41+Mai!D41+Juni!D41+Juli!D41+August!D41+September!D41+Oktober!D41+November!D41+Desember!D41)</f>
        <v>0</v>
      </c>
      <c r="E21" s="112">
        <f>SUM(Januar!E41+Februar!E41+Mars!E41+April!E41+Mai!E41+Juni!E41+Juli!E41+August!E41+September!E41+Oktober!E41+November!E41+Desember!E41)</f>
        <v>1</v>
      </c>
      <c r="F21" s="112">
        <f>SUM(Januar!F41+Februar!F41+Mars!F41+April!F41+Mai!F41+Juni!F41+Juli!F41+August!F41+September!F41+Oktober!F41+November!F41+Desember!F41)</f>
        <v>0</v>
      </c>
      <c r="G21" s="112">
        <f>SUM(Januar!G41+Februar!G41+Mars!G41+April!G41+Mai!G41+Juni!G41+Juli!G41+August!G41+September!G41+Oktober!G41+November!G41+Desember!G41)</f>
        <v>0</v>
      </c>
      <c r="H21" s="112">
        <f>SUM(Januar!H41+Februar!H41+Mars!H41+April!H41+Mai!H41+Juni!H41+Juli!H41+August!H41+September!H41+Oktober!H41+November!H41+Desember!H41)</f>
        <v>0</v>
      </c>
      <c r="I21" s="112">
        <f>SUM(Januar!I41+Februar!I41+Mars!I41+April!I41+Mai!I41+Juni!I41+Juli!I41+August!I41+September!I41+Oktober!I41+November!I41+Desember!I41)</f>
        <v>0</v>
      </c>
      <c r="J21" s="112">
        <f>SUM(Januar!J41+Februar!J41+Mars!J41+April!J41+Mai!J41+Juni!J41+Juli!J41+August!J41+September!J41+Oktober!J41+November!J41+Desember!J41)</f>
        <v>0</v>
      </c>
      <c r="K21" s="112">
        <f>SUM(Januar!K41+Februar!K41+Mars!K41+April!K41+Mai!K41+Juni!K41+Juli!K41+August!K41+September!K41+Oktober!K41+November!K41+Desember!K41)</f>
        <v>0</v>
      </c>
      <c r="L21" s="112">
        <f>SUM(Januar!L41+Februar!L41+Mars!L41+April!L41+Mai!L41+Juni!L41+Juli!L41+August!L41+September!L41+Oktober!L41+November!L41+Desember!L41)</f>
        <v>0</v>
      </c>
      <c r="M21" s="112">
        <f>SUM(Januar!M41+Februar!M41+Mars!M41+April!M41+Mai!M41+Juni!M41+Juli!M41+August!M41+September!M41+Oktober!M41+November!M41+Desember!M41)</f>
        <v>1</v>
      </c>
      <c r="N21" s="112" t="s">
        <v>33</v>
      </c>
      <c r="O21" s="110">
        <f t="shared" ref="O21:O23" si="11">SUM(B21:M21)</f>
        <v>2</v>
      </c>
      <c r="P21" s="111">
        <f>O21-M21</f>
        <v>1</v>
      </c>
      <c r="Q21" s="112">
        <f>SUM(O21-P21)</f>
        <v>1</v>
      </c>
      <c r="V21" s="67"/>
      <c r="W21" s="31"/>
      <c r="X21" s="23"/>
    </row>
    <row r="22" spans="1:24" x14ac:dyDescent="0.2">
      <c r="A22" s="112" t="s">
        <v>60</v>
      </c>
      <c r="B22" s="109">
        <f>SUM(Januar!C42+Februar!C42+Mars!C42+April!C42+Mai!C42+Juni!C42+Juli!C42+August!C42+September!C42+Oktober!C42+November!C42+Desember!C42)</f>
        <v>8</v>
      </c>
      <c r="C22" s="109">
        <v>0</v>
      </c>
      <c r="D22" s="109">
        <f>SUM(Januar!E42+Februar!E42+Mars!E42+April!E42+Mai!E42+Juni!E42+Juli!E42+August!E42+September!E42+Oktober!E42+November!E42+Desember!E42)</f>
        <v>0</v>
      </c>
      <c r="E22" s="109">
        <f>SUM(Januar!F42+Februar!F42+Mars!F42+April!F42+Mai!F42+Juni!F42+Juli!F42+August!F42+September!F42+Oktober!F42+November!F42+Desember!F42)</f>
        <v>0</v>
      </c>
      <c r="F22" s="109">
        <f>SUM(Januar!G42+Februar!G42+Mars!G42+April!G42+Mai!G42+Juni!G42+Juli!G42+August!G42+September!G42+Oktober!G42+November!G42+Desember!G42)</f>
        <v>0</v>
      </c>
      <c r="G22" s="109">
        <f>SUM(Januar!H42+Februar!H42+Mars!H42+April!H42+Mai!H42+Juni!H42+Juli!H42+August!H42+September!H42+Oktober!H42+November!H42+Desember!H42)</f>
        <v>0</v>
      </c>
      <c r="H22" s="109">
        <f>SUM(Januar!I42+Februar!I42+Mars!I42+April!I42+Mai!I42+Juni!I42+Juli!I42+August!I42+September!I42+Oktober!I42+November!I42+Desember!I42)</f>
        <v>0</v>
      </c>
      <c r="I22" s="109">
        <f>SUM(Januar!J42+Februar!J42+Mars!J42+April!J42+Mai!J42+Juni!J42+Juli!J42+August!J42+September!J42+Oktober!J42+November!J42+Desember!J42)</f>
        <v>0</v>
      </c>
      <c r="J22" s="109">
        <f>SUM(Januar!K42+Februar!K42+Mars!K42+April!K42+Mai!K42+Juni!K42+Juli!K42+August!K42+September!K42+Oktober!K42+November!K42+Desember!K42)</f>
        <v>0</v>
      </c>
      <c r="K22" s="109">
        <f>SUM(Januar!L42+Februar!L42+Mars!L42+April!L42+Mai!L42+Juni!L42+Juli!L42+August!L42+September!L42+Oktober!L42+November!L42+Desember!L42)</f>
        <v>0</v>
      </c>
      <c r="L22" s="109">
        <f>SUM(Januar!M42+Februar!M42+Mars!M42+April!M42+Mai!M42+Juni!M42+Juli!M42+August!M42+September!M42+Oktober!M42+November!M42+Desember!M42)</f>
        <v>0</v>
      </c>
      <c r="M22" s="109">
        <f>SUM(Januar!N42+Februar!N42+Mars!N42+April!N42+Mai!N42+Juni!N42+Juli!N42+August!N42+September!N42+Oktober!N42+November!N42+Desember!N42)</f>
        <v>0</v>
      </c>
      <c r="N22" s="114"/>
      <c r="O22" s="110">
        <f t="shared" ref="O22" si="12">SUM(B22:M22)</f>
        <v>8</v>
      </c>
      <c r="P22" s="111">
        <f t="shared" ref="P22" si="13">O22-M22</f>
        <v>8</v>
      </c>
      <c r="Q22" s="112">
        <f t="shared" ref="Q22" si="14">SUM(O22-P22)</f>
        <v>0</v>
      </c>
      <c r="V22" s="67"/>
      <c r="W22" s="65"/>
      <c r="X22" s="66"/>
    </row>
    <row r="23" spans="1:24" x14ac:dyDescent="0.2">
      <c r="A23" s="112" t="s">
        <v>31</v>
      </c>
      <c r="B23" s="109">
        <f>SUM(Januar!C43+Februar!C43+Mars!C43+April!C43+Mai!C43+Juni!C43+Juli!C43+August!C43+September!C43+Oktober!C43+November!C43+Desember!C43)</f>
        <v>0</v>
      </c>
      <c r="C23" s="109">
        <v>0</v>
      </c>
      <c r="D23" s="109">
        <f>SUM(Januar!D43+Februar!D43+Mars!D43+April!D43+Mai!D43+Juni!D43+Juli!D43+August!D43+September!D43+Oktober!D43+November!D43+Desember!D43)</f>
        <v>0</v>
      </c>
      <c r="E23" s="113">
        <f>SUM(Januar!E43+Februar!E43+Mars!E43+April!E43+Mai!E43+Juni!E43+Juli!E43+August!E43+September!E43+Oktober!E43+November!E43+Desember!E43)</f>
        <v>0</v>
      </c>
      <c r="F23" s="109">
        <f>SUM(Januar!F43+Februar!F43+Mars!F43+April!F43+Mai!F43+Juni!F43+Juli!F43+August!F43+September!F43+Oktober!F43+November!F43+Desember!F43)</f>
        <v>0</v>
      </c>
      <c r="G23" s="109">
        <f>SUM(Januar!G43+Februar!G43+Mars!G43+April!G43+Mai!G43+Juni!G43+Juli!G43+August!G43+September!G43+Oktober!G43+November!G43+Desember!G43)</f>
        <v>0</v>
      </c>
      <c r="H23" s="109">
        <f>SUM(Januar!H43+Februar!H43+Mars!H43+April!H43+Mai!H43+Juni!H43+Juli!H43+August!H43+September!H43+Oktober!H43+November!H43+Desember!H43)</f>
        <v>0</v>
      </c>
      <c r="I23" s="109">
        <f>SUM(Januar!I43+Februar!I43+Mars!I43+April!I43+Mai!I43+Juni!I43+Juli!I43+August!I43+September!I43+Oktober!I43+November!I43+Desember!I43)</f>
        <v>0</v>
      </c>
      <c r="J23" s="109">
        <f>SUM(Januar!J43+Februar!J43+Mars!J43+April!J43+Mai!J43+Juni!J43+Juli!J43+August!J43+September!J43+Oktober!J43+November!J43+Desember!J43)</f>
        <v>0</v>
      </c>
      <c r="K23" s="109">
        <f>SUM(Januar!K43+Februar!K43+Mars!K43+April!K43+Mai!K43+Juni!K43+Juli!K43+August!K43+September!K43+Oktober!K43+November!K43+Desember!K43)</f>
        <v>0</v>
      </c>
      <c r="L23" s="109">
        <f>SUM(Januar!L43+Februar!L43+Mars!L43+April!L43+Mai!L43+Juni!L43+Juli!L43+August!L43+September!L43+Oktober!L43+November!L43+Desember!L43)</f>
        <v>0</v>
      </c>
      <c r="M23" s="109">
        <f>SUM(Januar!M43+Februar!M43+Mars!M43+April!M43+Mai!M43+Juni!M43+Juli!M43+August!M43+September!M43+Oktober!M43+November!M43+Desember!M43)</f>
        <v>1</v>
      </c>
      <c r="N23" s="114"/>
      <c r="O23" s="110">
        <f t="shared" si="11"/>
        <v>1</v>
      </c>
      <c r="P23" s="111">
        <f t="shared" ref="P23" si="15">O23-M23</f>
        <v>0</v>
      </c>
      <c r="Q23" s="112">
        <f t="shared" ref="Q23:Q45" si="16">SUM(O23-P23)</f>
        <v>1</v>
      </c>
    </row>
    <row r="24" spans="1:24" x14ac:dyDescent="0.2">
      <c r="A24" s="112" t="s">
        <v>58</v>
      </c>
      <c r="B24" s="109">
        <f>SUM(Januar!C44+Februar!C44+Mars!C44+April!C44+Mai!C44+Juni!C44+Juli!C44+August!C44+September!C44+Oktober!C44+November!C44+Desember!C44)</f>
        <v>6</v>
      </c>
      <c r="C24" s="109">
        <v>0</v>
      </c>
      <c r="D24" s="109">
        <f>SUM(Januar!D44+Februar!D44+Mars!D44+April!D44+Mai!D44+Juni!D44+Juli!D44+August!D44+September!D44+Oktober!D44+November!D44+Desember!D44)</f>
        <v>5</v>
      </c>
      <c r="E24" s="109">
        <f>SUM(Januar!E44+Februar!E44+Mars!E44+April!E44+Mai!E44+Juni!E44+Juli!E44+August!E44+September!E44+Oktober!E44+November!E44+Desember!E44)</f>
        <v>0</v>
      </c>
      <c r="F24" s="109">
        <f>SUM(Januar!F44+Februar!F44+Mars!F44+April!F44+Mai!F44+Juni!F44+Juli!F44+August!F44+September!F44+Oktober!F44+November!F44+Desember!F44)</f>
        <v>2</v>
      </c>
      <c r="G24" s="109">
        <f>SUM(Januar!G44+Februar!G44+Mars!G44+April!G44+Mai!G44+Juni!G44+Juli!G44+August!G44+September!G44+Oktober!G44+November!G44+Desember!G44)</f>
        <v>0</v>
      </c>
      <c r="H24" s="109">
        <f>SUM(Januar!H44+Februar!H44+Mars!H44+April!H44+Mai!H44+Juni!H44+Juli!H44+August!H44+September!H44+Oktober!H44+November!H44+Desember!H44)</f>
        <v>0</v>
      </c>
      <c r="I24" s="109">
        <f>SUM(Januar!I44+Februar!I44+Mars!I44+April!I44+Mai!I44+Juni!I44+Juli!I44+August!I44+September!I44+Oktober!I44+November!I44+Desember!I44)</f>
        <v>0</v>
      </c>
      <c r="J24" s="109">
        <f>SUM(Januar!J44+Februar!J44+Mars!J44+April!J44+Mai!J44+Juni!J44+Juli!J44+August!J44+September!J44+Oktober!J44+November!J44+Desember!J44)</f>
        <v>0</v>
      </c>
      <c r="K24" s="109">
        <f>SUM(Januar!K44+Februar!K44+Mars!K44+April!K44+Mai!K44+Juni!K44+Juli!K44+August!K44+September!K44+Oktober!K44+November!K44+Desember!K44)</f>
        <v>0</v>
      </c>
      <c r="L24" s="109">
        <f>SUM(Januar!L44+Februar!L44+Mars!L44+April!L44+Mai!L44+Juni!L44+Juli!L44+August!L44+September!L44+Oktober!L44+November!L44+Desember!L44)</f>
        <v>0</v>
      </c>
      <c r="M24" s="109">
        <f>SUM(Januar!M44+Februar!M44+Mars!M44+April!M44+Mai!M44+Juni!M44+Juli!M44+August!M44+September!M44+Oktober!M44+November!M44+Desember!M44)</f>
        <v>5</v>
      </c>
      <c r="N24" s="114"/>
      <c r="O24" s="110">
        <f t="shared" ref="O24" si="17">SUM(B24:M24)</f>
        <v>18</v>
      </c>
      <c r="P24" s="111">
        <f t="shared" ref="P24" si="18">O24-M24</f>
        <v>13</v>
      </c>
      <c r="Q24" s="112">
        <f t="shared" si="16"/>
        <v>5</v>
      </c>
    </row>
    <row r="25" spans="1:24" x14ac:dyDescent="0.2">
      <c r="A25" s="112" t="s">
        <v>57</v>
      </c>
      <c r="B25" s="109">
        <f>SUM(Januar!C45+Februar!C45+Mars!C45+April!C45+Mai!C45+Juni!C45+Juli!C45+August!C45+September!C45+Oktober!C45+November!C45+Desember!C45)</f>
        <v>6</v>
      </c>
      <c r="C25" s="109">
        <v>0</v>
      </c>
      <c r="D25" s="109">
        <f>SUM(Januar!D45+Februar!D45+Mars!D45+April!D45+Mai!D45+Juni!D45+Juli!D45+August!D45+September!D45+Oktober!D45+November!D45+Desember!D45)</f>
        <v>9</v>
      </c>
      <c r="E25" s="113">
        <f>SUM(Januar!E45+Februar!E45+Mars!E45+April!E45+Mai!E45+Juni!E45+Juli!E45+August!E45+September!E45+Oktober!E45+November!E45+Desember!E45)</f>
        <v>0</v>
      </c>
      <c r="F25" s="109">
        <f>SUM(Januar!F45+Februar!F45+Mars!F45+April!F45+Mai!F45+Juni!F45+Juli!F45+August!F45+September!F45+Oktober!F45+November!F45+Desember!F45)</f>
        <v>0</v>
      </c>
      <c r="G25" s="109">
        <f>SUM(Januar!G45+Februar!G45+Mars!G45+April!G45+Mai!G45+Juni!G45+Juli!G45+August!G45+September!G45+Oktober!G45+November!G45+Desember!G45)</f>
        <v>0</v>
      </c>
      <c r="H25" s="109">
        <f>SUM(Januar!H45+Februar!H45+Mars!H45+April!H45+Mai!H45+Juni!H45+Juli!H45+August!H45+September!H45+Oktober!H45+November!H45+Desember!H45)</f>
        <v>0</v>
      </c>
      <c r="I25" s="109">
        <f>SUM(Januar!I45+Februar!I45+Mars!I45+April!I45+Mai!I45+Juni!I45+Juli!I45+August!I45+September!I45+Oktober!I45+November!I45+Desember!I45)</f>
        <v>0</v>
      </c>
      <c r="J25" s="109">
        <f>SUM(Januar!J45+Februar!J45+Mars!J45+April!J45+Mai!J45+Juni!J45+Juli!J45+August!J45+September!J45+Oktober!J45+November!J45+Desember!J45)</f>
        <v>0</v>
      </c>
      <c r="K25" s="109">
        <f>SUM(Januar!K45+Februar!K45+Mars!K45+April!K45+Mai!K45+Juni!K45+Juli!K45+August!K45+September!K45+Oktober!K45+November!K45+Desember!K45)</f>
        <v>0</v>
      </c>
      <c r="L25" s="109">
        <f>SUM(Januar!L45+Februar!L45+Mars!L45+April!L45+Mai!L45+Juni!L45+Juli!L45+August!L45+September!L45+Oktober!L45+November!L45+Desember!L45)</f>
        <v>0</v>
      </c>
      <c r="M25" s="109">
        <f>SUM(Januar!M45+Februar!M45+Mars!M45+April!M45+Mai!M45+Juni!M45+Juli!M45+August!M45+September!M45+Oktober!M45+November!M45+Desember!M45)</f>
        <v>0</v>
      </c>
      <c r="N25" s="114"/>
      <c r="O25" s="110">
        <f t="shared" ref="O25" si="19">SUM(B25:M25)</f>
        <v>15</v>
      </c>
      <c r="P25" s="111">
        <f t="shared" ref="P25" si="20">O25-M25</f>
        <v>15</v>
      </c>
      <c r="Q25" s="112">
        <f t="shared" ref="Q25" si="21">SUM(O25-P25)</f>
        <v>0</v>
      </c>
      <c r="V25" s="35"/>
      <c r="W25" s="65"/>
      <c r="X25" s="66"/>
    </row>
    <row r="26" spans="1:24" x14ac:dyDescent="0.2">
      <c r="A26" s="112" t="s">
        <v>42</v>
      </c>
      <c r="B26" s="109">
        <f>SUM(Januar!C46+Februar!C46+Mars!C46+April!C46+Mai!C46+Juni!C46+Juli!C46+August!C46+September!C46+Oktober!C46+November!C46+Desember!C46)</f>
        <v>0</v>
      </c>
      <c r="C26" s="109">
        <v>0</v>
      </c>
      <c r="D26" s="109">
        <f>SUM(Januar!D46+Februar!D46+Mars!D46+April!D46+Mai!D46+Juni!D46+Juli!D46+August!D46+September!D46+Oktober!D46+November!D46+Desember!D46)</f>
        <v>0</v>
      </c>
      <c r="E26" s="113">
        <f>SUM(Januar!E46+Februar!E46+Mars!E46+April!E46+Mai!E46+Juni!E46+Juli!E46+August!E46+September!E46+Oktober!E46+November!E46+Desember!E46)</f>
        <v>0</v>
      </c>
      <c r="F26" s="109">
        <f>SUM(Januar!F46+Februar!F46+Mars!F46+April!F46+Mai!F46+Juni!F46+Juli!F46+August!F46+September!F46+Oktober!F46+November!F46+Desember!F46)</f>
        <v>0</v>
      </c>
      <c r="G26" s="109">
        <f>SUM(Januar!G46+Februar!G46+Mars!G46+April!G46+Mai!G46+Juni!G46+Juli!G46+August!G46+September!G46+Oktober!G46+November!G46+Desember!G46)</f>
        <v>0</v>
      </c>
      <c r="H26" s="109">
        <f>SUM(Januar!H46+Februar!H46+Mars!H46+April!H46+Mai!H46+Juni!H46+Juli!H46+August!H46+September!H46+Oktober!H46+November!H46+Desember!H46)</f>
        <v>0</v>
      </c>
      <c r="I26" s="109">
        <f>SUM(Januar!I46+Februar!I46+Mars!I46+April!I46+Mai!I46+Juni!I46+Juli!I46+August!I46+September!I46+Oktober!I46+November!I46+Desember!I46)</f>
        <v>0</v>
      </c>
      <c r="J26" s="109">
        <f>SUM(Januar!J46+Februar!J46+Mars!J46+April!J46+Mai!J46+Juni!J46+Juli!J46+August!J46+September!J46+Oktober!J46+November!J46+Desember!J46)</f>
        <v>0</v>
      </c>
      <c r="K26" s="109">
        <f>SUM(Januar!K46+Februar!K46+Mars!K46+April!K46+Mai!K46+Juni!K46+Juli!K46+August!K46+September!K46+Oktober!K46+November!K46+Desember!K46)</f>
        <v>0</v>
      </c>
      <c r="L26" s="109">
        <f>SUM(Januar!L46+Februar!L46+Mars!L46+April!L46+Mai!L46+Juni!L46+Juli!L46+August!L46+September!L46+Oktober!L46+November!L46+Desember!L46)</f>
        <v>0</v>
      </c>
      <c r="M26" s="109">
        <f>SUM(Januar!M46+Februar!M46+Mars!M46+April!M46+Mai!M46+Juni!M46+Juli!M46+August!M46+September!M46+Oktober!M46+November!M46+Desember!M46)</f>
        <v>4</v>
      </c>
      <c r="N26" s="114"/>
      <c r="O26" s="110">
        <f t="shared" ref="O26" si="22">SUM(B26:M26)</f>
        <v>4</v>
      </c>
      <c r="P26" s="111">
        <f t="shared" ref="P26" si="23">O26-M26</f>
        <v>0</v>
      </c>
      <c r="Q26" s="112">
        <f t="shared" ref="Q26" si="24">SUM(O26-P26)</f>
        <v>4</v>
      </c>
      <c r="V26" s="67"/>
      <c r="W26" s="65"/>
      <c r="X26" s="66"/>
    </row>
    <row r="27" spans="1:24" x14ac:dyDescent="0.2">
      <c r="A27" s="153" t="s">
        <v>81</v>
      </c>
      <c r="B27" s="153">
        <v>74</v>
      </c>
      <c r="C27" s="153">
        <v>0</v>
      </c>
      <c r="D27" s="153">
        <v>43</v>
      </c>
      <c r="E27" s="154">
        <v>24</v>
      </c>
      <c r="F27" s="153">
        <v>30</v>
      </c>
      <c r="G27" s="153">
        <v>33</v>
      </c>
      <c r="H27" s="153">
        <v>25</v>
      </c>
      <c r="I27" s="153">
        <v>38</v>
      </c>
      <c r="J27" s="153">
        <v>36</v>
      </c>
      <c r="K27" s="153">
        <v>44</v>
      </c>
      <c r="L27" s="153">
        <v>20</v>
      </c>
      <c r="M27" s="153">
        <v>30</v>
      </c>
      <c r="N27" s="153"/>
      <c r="O27" s="155">
        <f>SUM(B27:M27)</f>
        <v>397</v>
      </c>
      <c r="P27" s="156">
        <f t="shared" ref="P27" si="25">SUM(B27:L27)</f>
        <v>367</v>
      </c>
      <c r="Q27" s="153">
        <f t="shared" ref="Q27:Q28" si="26">M27</f>
        <v>30</v>
      </c>
      <c r="V27" s="67"/>
      <c r="W27" s="65"/>
      <c r="X27" s="66"/>
    </row>
    <row r="28" spans="1:24" x14ac:dyDescent="0.2">
      <c r="A28" s="88" t="s">
        <v>80</v>
      </c>
      <c r="B28" s="59">
        <v>83</v>
      </c>
      <c r="C28" s="59">
        <v>0</v>
      </c>
      <c r="D28" s="59">
        <v>44</v>
      </c>
      <c r="E28" s="157">
        <v>29</v>
      </c>
      <c r="F28" s="59">
        <v>35</v>
      </c>
      <c r="G28" s="59">
        <v>34</v>
      </c>
      <c r="H28" s="59">
        <v>27</v>
      </c>
      <c r="I28" s="59">
        <v>40</v>
      </c>
      <c r="J28" s="59">
        <v>38</v>
      </c>
      <c r="K28" s="59">
        <v>48</v>
      </c>
      <c r="L28" s="59">
        <v>22</v>
      </c>
      <c r="M28" s="59">
        <v>30</v>
      </c>
      <c r="N28" s="59"/>
      <c r="O28" s="61">
        <f>SUM(B28:M28)</f>
        <v>430</v>
      </c>
      <c r="P28" s="87">
        <f t="shared" ref="P28" si="27">SUM(B28:L28)</f>
        <v>400</v>
      </c>
      <c r="Q28" s="59">
        <f t="shared" si="26"/>
        <v>30</v>
      </c>
      <c r="V28" s="67"/>
      <c r="W28" s="65"/>
      <c r="X28" s="66"/>
    </row>
    <row r="29" spans="1:24" x14ac:dyDescent="0.2">
      <c r="A29" s="88" t="s">
        <v>68</v>
      </c>
      <c r="B29" s="59">
        <v>93</v>
      </c>
      <c r="C29" s="59">
        <v>24</v>
      </c>
      <c r="D29" s="59">
        <v>42</v>
      </c>
      <c r="E29" s="157">
        <v>31</v>
      </c>
      <c r="F29" s="59">
        <v>35</v>
      </c>
      <c r="G29" s="59">
        <v>39</v>
      </c>
      <c r="H29" s="59">
        <v>29</v>
      </c>
      <c r="I29" s="59">
        <v>39</v>
      </c>
      <c r="J29" s="59">
        <v>41</v>
      </c>
      <c r="K29" s="59">
        <v>49</v>
      </c>
      <c r="L29" s="59">
        <v>24</v>
      </c>
      <c r="M29" s="59">
        <v>31</v>
      </c>
      <c r="N29" s="59"/>
      <c r="O29" s="61">
        <v>477</v>
      </c>
      <c r="P29" s="87">
        <v>446</v>
      </c>
      <c r="Q29" s="59">
        <v>31</v>
      </c>
      <c r="V29" s="67"/>
      <c r="W29" s="65"/>
      <c r="X29" s="66"/>
    </row>
    <row r="30" spans="1:24" s="34" customFormat="1" x14ac:dyDescent="0.2">
      <c r="A30" s="59" t="s">
        <v>59</v>
      </c>
      <c r="B30" s="59">
        <v>94</v>
      </c>
      <c r="C30" s="59">
        <v>25</v>
      </c>
      <c r="D30" s="59">
        <v>42</v>
      </c>
      <c r="E30" s="59">
        <v>31</v>
      </c>
      <c r="F30" s="59">
        <v>36</v>
      </c>
      <c r="G30" s="59">
        <v>39</v>
      </c>
      <c r="H30" s="59">
        <v>29</v>
      </c>
      <c r="I30" s="59">
        <v>40</v>
      </c>
      <c r="J30" s="59">
        <v>41</v>
      </c>
      <c r="K30" s="59">
        <v>49</v>
      </c>
      <c r="L30" s="59">
        <v>26</v>
      </c>
      <c r="M30" s="59">
        <v>32</v>
      </c>
      <c r="N30" s="59"/>
      <c r="O30" s="61">
        <v>484</v>
      </c>
      <c r="P30" s="87">
        <v>452</v>
      </c>
      <c r="Q30" s="59">
        <v>32</v>
      </c>
      <c r="V30" s="31"/>
      <c r="W30" s="31"/>
      <c r="X30" s="31"/>
    </row>
    <row r="31" spans="1:24" s="34" customFormat="1" x14ac:dyDescent="0.2">
      <c r="A31" s="59" t="s">
        <v>54</v>
      </c>
      <c r="B31" s="59">
        <v>114</v>
      </c>
      <c r="C31" s="59">
        <v>29</v>
      </c>
      <c r="D31" s="59">
        <v>43</v>
      </c>
      <c r="E31" s="59">
        <v>30</v>
      </c>
      <c r="F31" s="59">
        <v>37</v>
      </c>
      <c r="G31" s="59">
        <v>39</v>
      </c>
      <c r="H31" s="59">
        <v>29</v>
      </c>
      <c r="I31" s="59">
        <v>42</v>
      </c>
      <c r="J31" s="59">
        <v>45</v>
      </c>
      <c r="K31" s="59">
        <v>50</v>
      </c>
      <c r="L31" s="59">
        <v>27</v>
      </c>
      <c r="M31" s="59">
        <v>32</v>
      </c>
      <c r="N31" s="59"/>
      <c r="O31" s="61">
        <v>517</v>
      </c>
      <c r="P31" s="87">
        <v>485</v>
      </c>
      <c r="Q31" s="59">
        <v>32</v>
      </c>
      <c r="V31" s="31"/>
      <c r="W31" s="31"/>
      <c r="X31" s="31"/>
    </row>
    <row r="32" spans="1:24" s="34" customFormat="1" x14ac:dyDescent="0.2">
      <c r="A32" s="59" t="s">
        <v>52</v>
      </c>
      <c r="B32" s="59">
        <v>116</v>
      </c>
      <c r="C32" s="59">
        <v>30</v>
      </c>
      <c r="D32" s="59">
        <v>44</v>
      </c>
      <c r="E32" s="59">
        <v>31</v>
      </c>
      <c r="F32" s="59">
        <v>38</v>
      </c>
      <c r="G32" s="59">
        <v>39</v>
      </c>
      <c r="H32" s="59">
        <v>29</v>
      </c>
      <c r="I32" s="59">
        <v>43</v>
      </c>
      <c r="J32" s="59">
        <v>46</v>
      </c>
      <c r="K32" s="59">
        <v>51</v>
      </c>
      <c r="L32" s="59">
        <v>30</v>
      </c>
      <c r="M32" s="59">
        <v>32</v>
      </c>
      <c r="N32" s="59"/>
      <c r="O32" s="61">
        <v>529</v>
      </c>
      <c r="P32" s="87">
        <v>497</v>
      </c>
      <c r="Q32" s="59">
        <v>32</v>
      </c>
      <c r="V32" s="31"/>
      <c r="W32" s="31"/>
      <c r="X32" s="31"/>
    </row>
    <row r="33" spans="1:24" s="34" customFormat="1" x14ac:dyDescent="0.2">
      <c r="A33" s="59" t="s">
        <v>53</v>
      </c>
      <c r="B33" s="59">
        <v>114</v>
      </c>
      <c r="C33" s="59">
        <v>33</v>
      </c>
      <c r="D33" s="59">
        <v>41</v>
      </c>
      <c r="E33" s="59">
        <v>32</v>
      </c>
      <c r="F33" s="59">
        <v>38</v>
      </c>
      <c r="G33" s="59">
        <v>38</v>
      </c>
      <c r="H33" s="59">
        <v>30</v>
      </c>
      <c r="I33" s="59">
        <v>43</v>
      </c>
      <c r="J33" s="59">
        <v>46</v>
      </c>
      <c r="K33" s="59">
        <v>55</v>
      </c>
      <c r="L33" s="59">
        <v>31</v>
      </c>
      <c r="M33" s="59">
        <v>34</v>
      </c>
      <c r="N33" s="59"/>
      <c r="O33" s="61">
        <f>SUM(B33:M33)</f>
        <v>535</v>
      </c>
      <c r="P33" s="87">
        <f>SUM(B33:L33)</f>
        <v>501</v>
      </c>
      <c r="Q33" s="59">
        <f>SUM(M33)</f>
        <v>34</v>
      </c>
      <c r="V33" s="31"/>
      <c r="W33" s="31"/>
      <c r="X33" s="31"/>
    </row>
    <row r="34" spans="1:24" s="34" customFormat="1" x14ac:dyDescent="0.2">
      <c r="A34" s="59" t="s">
        <v>51</v>
      </c>
      <c r="B34" s="59">
        <v>114</v>
      </c>
      <c r="C34" s="59">
        <v>35</v>
      </c>
      <c r="D34" s="59">
        <v>41</v>
      </c>
      <c r="E34" s="59">
        <v>34</v>
      </c>
      <c r="F34" s="59">
        <v>39</v>
      </c>
      <c r="G34" s="59">
        <v>39</v>
      </c>
      <c r="H34" s="59">
        <v>31</v>
      </c>
      <c r="I34" s="59">
        <v>42</v>
      </c>
      <c r="J34" s="59">
        <v>45</v>
      </c>
      <c r="K34" s="59">
        <v>52</v>
      </c>
      <c r="L34" s="59">
        <v>32</v>
      </c>
      <c r="M34" s="59">
        <v>34</v>
      </c>
      <c r="N34" s="59"/>
      <c r="O34" s="61">
        <v>536</v>
      </c>
      <c r="P34" s="87">
        <v>502</v>
      </c>
      <c r="Q34" s="59">
        <v>34</v>
      </c>
      <c r="V34" s="31"/>
      <c r="W34" s="31"/>
      <c r="X34" s="31"/>
    </row>
    <row r="35" spans="1:24" s="34" customFormat="1" x14ac:dyDescent="0.2">
      <c r="A35" s="59" t="s">
        <v>45</v>
      </c>
      <c r="B35" s="59">
        <v>115</v>
      </c>
      <c r="C35" s="59">
        <v>40</v>
      </c>
      <c r="D35" s="59">
        <v>42</v>
      </c>
      <c r="E35" s="59">
        <v>38</v>
      </c>
      <c r="F35" s="59">
        <v>41</v>
      </c>
      <c r="G35" s="59">
        <v>41</v>
      </c>
      <c r="H35" s="59">
        <v>34</v>
      </c>
      <c r="I35" s="59">
        <v>45</v>
      </c>
      <c r="J35" s="59">
        <v>50</v>
      </c>
      <c r="K35" s="59">
        <v>54</v>
      </c>
      <c r="L35" s="59">
        <v>34</v>
      </c>
      <c r="M35" s="59">
        <v>36</v>
      </c>
      <c r="N35" s="59"/>
      <c r="O35" s="61">
        <v>570</v>
      </c>
      <c r="P35" s="87">
        <v>534</v>
      </c>
      <c r="Q35" s="59">
        <v>36</v>
      </c>
      <c r="V35" s="31"/>
      <c r="W35" s="31"/>
      <c r="X35" s="31"/>
    </row>
    <row r="36" spans="1:24" s="16" customFormat="1" x14ac:dyDescent="0.2">
      <c r="A36" s="88" t="s">
        <v>47</v>
      </c>
      <c r="B36" s="88">
        <v>115</v>
      </c>
      <c r="C36" s="88">
        <v>42</v>
      </c>
      <c r="D36" s="88">
        <v>42</v>
      </c>
      <c r="E36" s="88">
        <v>37</v>
      </c>
      <c r="F36" s="88">
        <v>41</v>
      </c>
      <c r="G36" s="88">
        <v>41</v>
      </c>
      <c r="H36" s="88">
        <v>35</v>
      </c>
      <c r="I36" s="88">
        <v>42</v>
      </c>
      <c r="J36" s="88">
        <v>48</v>
      </c>
      <c r="K36" s="88">
        <v>54</v>
      </c>
      <c r="L36" s="88">
        <v>34</v>
      </c>
      <c r="M36" s="88">
        <v>36</v>
      </c>
      <c r="N36" s="88"/>
      <c r="O36" s="89">
        <v>567</v>
      </c>
      <c r="P36" s="90">
        <v>531</v>
      </c>
      <c r="Q36" s="6">
        <f t="shared" si="16"/>
        <v>36</v>
      </c>
      <c r="V36" s="31"/>
      <c r="W36" s="31"/>
      <c r="X36" s="23"/>
    </row>
    <row r="37" spans="1:24" s="16" customFormat="1" x14ac:dyDescent="0.2">
      <c r="A37" s="88" t="s">
        <v>43</v>
      </c>
      <c r="B37" s="88">
        <v>117</v>
      </c>
      <c r="C37" s="88">
        <v>47</v>
      </c>
      <c r="D37" s="88">
        <v>47</v>
      </c>
      <c r="E37" s="88">
        <v>42</v>
      </c>
      <c r="F37" s="88">
        <v>44</v>
      </c>
      <c r="G37" s="88">
        <v>43</v>
      </c>
      <c r="H37" s="88">
        <v>35</v>
      </c>
      <c r="I37" s="88">
        <v>47</v>
      </c>
      <c r="J37" s="88">
        <v>51</v>
      </c>
      <c r="K37" s="88">
        <v>54</v>
      </c>
      <c r="L37" s="88">
        <v>32</v>
      </c>
      <c r="M37" s="88">
        <v>37</v>
      </c>
      <c r="N37" s="88"/>
      <c r="O37" s="89">
        <v>596</v>
      </c>
      <c r="P37" s="90">
        <v>559</v>
      </c>
      <c r="Q37" s="6">
        <f t="shared" si="16"/>
        <v>37</v>
      </c>
      <c r="V37" s="31"/>
      <c r="W37" s="31"/>
      <c r="X37" s="23"/>
    </row>
    <row r="38" spans="1:24" s="34" customFormat="1" x14ac:dyDescent="0.2">
      <c r="A38" s="59" t="s">
        <v>44</v>
      </c>
      <c r="B38" s="59">
        <v>122</v>
      </c>
      <c r="C38" s="59">
        <v>48</v>
      </c>
      <c r="D38" s="59">
        <v>47</v>
      </c>
      <c r="E38" s="59">
        <v>42</v>
      </c>
      <c r="F38" s="59">
        <v>45</v>
      </c>
      <c r="G38" s="59">
        <v>46</v>
      </c>
      <c r="H38" s="59">
        <v>34</v>
      </c>
      <c r="I38" s="59">
        <v>52</v>
      </c>
      <c r="J38" s="59">
        <v>57</v>
      </c>
      <c r="K38" s="59">
        <v>59</v>
      </c>
      <c r="L38" s="59">
        <v>33</v>
      </c>
      <c r="M38" s="59">
        <v>38</v>
      </c>
      <c r="N38" s="59"/>
      <c r="O38" s="61">
        <f>SUM(B38:M38)</f>
        <v>623</v>
      </c>
      <c r="P38" s="87">
        <f>SUM(B38:L38)</f>
        <v>585</v>
      </c>
      <c r="Q38" s="6">
        <f t="shared" si="16"/>
        <v>38</v>
      </c>
      <c r="V38" s="31"/>
      <c r="W38" s="31"/>
      <c r="X38" s="31"/>
    </row>
    <row r="39" spans="1:24" s="34" customFormat="1" x14ac:dyDescent="0.2">
      <c r="A39" s="59" t="s">
        <v>41</v>
      </c>
      <c r="B39" s="59">
        <v>102</v>
      </c>
      <c r="C39" s="59">
        <v>44</v>
      </c>
      <c r="D39" s="59">
        <v>49</v>
      </c>
      <c r="E39" s="59">
        <v>43</v>
      </c>
      <c r="F39" s="59">
        <v>48</v>
      </c>
      <c r="G39" s="59">
        <v>47</v>
      </c>
      <c r="H39" s="59">
        <v>36</v>
      </c>
      <c r="I39" s="59">
        <v>51</v>
      </c>
      <c r="J39" s="59">
        <v>52</v>
      </c>
      <c r="K39" s="59">
        <v>51</v>
      </c>
      <c r="L39" s="59">
        <v>33</v>
      </c>
      <c r="M39" s="59">
        <v>37</v>
      </c>
      <c r="N39" s="59"/>
      <c r="O39" s="61">
        <f>SUM(B39:M39)</f>
        <v>593</v>
      </c>
      <c r="P39" s="87">
        <f>SUM(B39:L39)</f>
        <v>556</v>
      </c>
      <c r="Q39" s="6">
        <f t="shared" si="16"/>
        <v>37</v>
      </c>
      <c r="V39" s="31"/>
      <c r="W39" s="31"/>
      <c r="X39" s="31"/>
    </row>
    <row r="40" spans="1:24" s="32" customFormat="1" x14ac:dyDescent="0.2">
      <c r="A40" s="60" t="s">
        <v>40</v>
      </c>
      <c r="B40" s="59">
        <v>115</v>
      </c>
      <c r="C40" s="59">
        <v>43</v>
      </c>
      <c r="D40" s="59">
        <v>47</v>
      </c>
      <c r="E40" s="59">
        <v>42</v>
      </c>
      <c r="F40" s="59">
        <v>43</v>
      </c>
      <c r="G40" s="59">
        <v>43</v>
      </c>
      <c r="H40" s="59">
        <v>35</v>
      </c>
      <c r="I40" s="59">
        <v>52</v>
      </c>
      <c r="J40" s="59">
        <v>51</v>
      </c>
      <c r="K40" s="59">
        <v>51</v>
      </c>
      <c r="L40" s="59">
        <v>27</v>
      </c>
      <c r="M40" s="59">
        <v>36</v>
      </c>
      <c r="N40" s="59"/>
      <c r="O40" s="61">
        <f t="shared" ref="O40:O45" si="28">SUM(B40:M40)</f>
        <v>585</v>
      </c>
      <c r="P40" s="61">
        <f t="shared" ref="P40:P45" si="29">SUM(B40:L40)</f>
        <v>549</v>
      </c>
      <c r="Q40" s="6">
        <f t="shared" si="16"/>
        <v>36</v>
      </c>
      <c r="V40" s="65"/>
      <c r="W40" s="65"/>
      <c r="X40" s="65"/>
    </row>
    <row r="41" spans="1:24" x14ac:dyDescent="0.2">
      <c r="A41" s="62" t="s">
        <v>38</v>
      </c>
      <c r="B41" s="62">
        <v>115</v>
      </c>
      <c r="C41" s="62">
        <v>43</v>
      </c>
      <c r="D41" s="62">
        <v>48</v>
      </c>
      <c r="E41" s="63">
        <v>41</v>
      </c>
      <c r="F41" s="62">
        <v>41</v>
      </c>
      <c r="G41" s="62">
        <v>43</v>
      </c>
      <c r="H41" s="62">
        <v>33</v>
      </c>
      <c r="I41" s="62">
        <v>48</v>
      </c>
      <c r="J41" s="62">
        <v>51</v>
      </c>
      <c r="K41" s="62">
        <v>50</v>
      </c>
      <c r="L41" s="62">
        <v>21</v>
      </c>
      <c r="M41" s="62">
        <v>35</v>
      </c>
      <c r="N41" s="62"/>
      <c r="O41" s="61">
        <f t="shared" si="28"/>
        <v>569</v>
      </c>
      <c r="P41" s="61">
        <f t="shared" si="29"/>
        <v>534</v>
      </c>
      <c r="Q41" s="6">
        <f t="shared" si="16"/>
        <v>35</v>
      </c>
      <c r="V41" s="66"/>
      <c r="W41" s="66"/>
      <c r="X41" s="66"/>
    </row>
    <row r="42" spans="1:24" x14ac:dyDescent="0.2">
      <c r="A42" s="62" t="s">
        <v>37</v>
      </c>
      <c r="B42" s="62">
        <v>100</v>
      </c>
      <c r="C42" s="62">
        <v>41</v>
      </c>
      <c r="D42" s="62">
        <v>46</v>
      </c>
      <c r="E42" s="63">
        <v>41</v>
      </c>
      <c r="F42" s="62">
        <v>42</v>
      </c>
      <c r="G42" s="62">
        <v>44</v>
      </c>
      <c r="H42" s="62">
        <v>33</v>
      </c>
      <c r="I42" s="62">
        <v>48</v>
      </c>
      <c r="J42" s="62">
        <v>50</v>
      </c>
      <c r="K42" s="62">
        <v>49</v>
      </c>
      <c r="L42" s="62">
        <v>22</v>
      </c>
      <c r="M42" s="62">
        <v>35</v>
      </c>
      <c r="N42" s="62"/>
      <c r="O42" s="61">
        <f t="shared" si="28"/>
        <v>551</v>
      </c>
      <c r="P42" s="61">
        <f t="shared" si="29"/>
        <v>516</v>
      </c>
      <c r="Q42" s="6">
        <f t="shared" si="16"/>
        <v>35</v>
      </c>
    </row>
    <row r="43" spans="1:24" x14ac:dyDescent="0.2">
      <c r="A43" s="62" t="s">
        <v>36</v>
      </c>
      <c r="B43" s="62">
        <v>97</v>
      </c>
      <c r="C43" s="62">
        <v>41</v>
      </c>
      <c r="D43" s="62">
        <v>46</v>
      </c>
      <c r="E43" s="63">
        <v>41</v>
      </c>
      <c r="F43" s="62">
        <v>42</v>
      </c>
      <c r="G43" s="62">
        <v>44</v>
      </c>
      <c r="H43" s="62">
        <v>30</v>
      </c>
      <c r="I43" s="62">
        <v>47</v>
      </c>
      <c r="J43" s="62">
        <v>49</v>
      </c>
      <c r="K43" s="62">
        <v>49</v>
      </c>
      <c r="L43" s="62">
        <v>20</v>
      </c>
      <c r="M43" s="62">
        <v>36</v>
      </c>
      <c r="N43" s="62"/>
      <c r="O43" s="61">
        <f t="shared" si="28"/>
        <v>542</v>
      </c>
      <c r="P43" s="61">
        <f t="shared" si="29"/>
        <v>506</v>
      </c>
      <c r="Q43" s="6">
        <f t="shared" si="16"/>
        <v>36</v>
      </c>
    </row>
    <row r="44" spans="1:24" x14ac:dyDescent="0.2">
      <c r="A44" s="62" t="s">
        <v>34</v>
      </c>
      <c r="B44" s="62">
        <v>97</v>
      </c>
      <c r="C44" s="62">
        <v>39</v>
      </c>
      <c r="D44" s="62">
        <v>46</v>
      </c>
      <c r="E44" s="63">
        <v>40</v>
      </c>
      <c r="F44" s="62">
        <v>41</v>
      </c>
      <c r="G44" s="62">
        <v>43</v>
      </c>
      <c r="H44" s="62">
        <v>30</v>
      </c>
      <c r="I44" s="62">
        <v>47</v>
      </c>
      <c r="J44" s="62">
        <v>48</v>
      </c>
      <c r="K44" s="62">
        <v>47</v>
      </c>
      <c r="L44" s="62">
        <v>18</v>
      </c>
      <c r="M44" s="62">
        <v>34</v>
      </c>
      <c r="N44" s="62"/>
      <c r="O44" s="61">
        <f t="shared" si="28"/>
        <v>530</v>
      </c>
      <c r="P44" s="61">
        <f t="shared" si="29"/>
        <v>496</v>
      </c>
      <c r="Q44" s="6">
        <f t="shared" si="16"/>
        <v>34</v>
      </c>
    </row>
    <row r="45" spans="1:24" x14ac:dyDescent="0.2">
      <c r="A45" s="62" t="s">
        <v>35</v>
      </c>
      <c r="B45" s="62">
        <v>95</v>
      </c>
      <c r="C45" s="62">
        <v>39</v>
      </c>
      <c r="D45" s="62">
        <v>44</v>
      </c>
      <c r="E45" s="63">
        <v>41</v>
      </c>
      <c r="F45" s="62">
        <v>41</v>
      </c>
      <c r="G45" s="62">
        <v>43</v>
      </c>
      <c r="H45" s="62">
        <v>35</v>
      </c>
      <c r="I45" s="62">
        <v>47</v>
      </c>
      <c r="J45" s="62">
        <v>51</v>
      </c>
      <c r="K45" s="62">
        <v>49</v>
      </c>
      <c r="L45" s="62">
        <v>16</v>
      </c>
      <c r="M45" s="62">
        <v>34</v>
      </c>
      <c r="N45" s="62"/>
      <c r="O45" s="61">
        <f t="shared" si="28"/>
        <v>535</v>
      </c>
      <c r="P45" s="61">
        <f t="shared" si="29"/>
        <v>501</v>
      </c>
      <c r="Q45" s="6">
        <f t="shared" si="16"/>
        <v>34</v>
      </c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81" orientation="landscape" r:id="rId1"/>
  <headerFooter alignWithMargins="0">
    <oddHeader>&amp;F</oddHeader>
  </headerFooter>
  <colBreaks count="1" manualBreakCount="1">
    <brk id="6" max="1048575" man="1"/>
  </colBreaks>
  <ignoredErrors>
    <ignoredError sqref="P33 P38:P45" formulaRange="1"/>
    <ignoredError sqref="O22:P26 O27" formula="1"/>
    <ignoredError sqref="P27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zoomScaleNormal="100" workbookViewId="0">
      <pane ySplit="2" topLeftCell="A9" activePane="bottomLeft" state="frozen"/>
      <selection pane="bottomLeft" activeCell="A47" sqref="A47:XFD47"/>
    </sheetView>
  </sheetViews>
  <sheetFormatPr baseColWidth="10" defaultColWidth="8.5703125" defaultRowHeight="15" customHeight="1" x14ac:dyDescent="0.2"/>
  <cols>
    <col min="1" max="1" width="13.7109375" style="8" customWidth="1"/>
    <col min="2" max="2" width="8.5703125" style="50"/>
    <col min="3" max="13" width="8.5703125" style="15"/>
    <col min="14" max="14" width="13.42578125" customWidth="1"/>
  </cols>
  <sheetData>
    <row r="1" spans="1:14" ht="15" customHeight="1" x14ac:dyDescent="0.2">
      <c r="A1" s="8" t="s">
        <v>7</v>
      </c>
    </row>
    <row r="2" spans="1:14" s="2" customFormat="1" ht="15" customHeight="1" x14ac:dyDescent="0.2">
      <c r="A2" s="19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24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4" s="41" customFormat="1" ht="12.75" customHeight="1" x14ac:dyDescent="0.2">
      <c r="A3" s="68" t="s">
        <v>64</v>
      </c>
      <c r="B3" s="69">
        <v>43862</v>
      </c>
      <c r="C3" s="30"/>
      <c r="D3" s="30"/>
      <c r="E3" s="30"/>
      <c r="F3" s="30"/>
      <c r="G3" s="30"/>
      <c r="H3" s="30"/>
      <c r="I3" s="30" t="s">
        <v>50</v>
      </c>
      <c r="J3" s="30"/>
      <c r="K3" s="30"/>
      <c r="L3" s="30"/>
      <c r="M3" s="30"/>
      <c r="N3" s="72"/>
    </row>
    <row r="4" spans="1:14" s="93" customFormat="1" ht="12.75" customHeight="1" x14ac:dyDescent="0.2">
      <c r="A4" s="68" t="s">
        <v>65</v>
      </c>
      <c r="B4" s="69">
        <f>B3+1</f>
        <v>43863</v>
      </c>
      <c r="C4" s="30" t="s">
        <v>109</v>
      </c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4" s="16" customFormat="1" ht="12.75" customHeight="1" x14ac:dyDescent="0.2">
      <c r="A5" s="70" t="s">
        <v>66</v>
      </c>
      <c r="B5" s="69">
        <f t="shared" ref="B5:B30" si="0">B4+1</f>
        <v>43864</v>
      </c>
      <c r="C5" s="30" t="s">
        <v>76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</row>
    <row r="6" spans="1:14" s="16" customFormat="1" ht="12.75" customHeight="1" x14ac:dyDescent="0.2">
      <c r="A6" s="70" t="s">
        <v>67</v>
      </c>
      <c r="B6" s="69">
        <f t="shared" si="0"/>
        <v>43865</v>
      </c>
      <c r="C6" s="30"/>
      <c r="D6" s="30"/>
      <c r="E6" s="30"/>
      <c r="F6" s="30"/>
      <c r="G6" s="30"/>
      <c r="H6" s="30"/>
      <c r="I6" s="30"/>
      <c r="J6" s="30" t="s">
        <v>50</v>
      </c>
      <c r="K6" s="30"/>
      <c r="L6" s="30"/>
      <c r="M6" s="30"/>
      <c r="N6" s="31"/>
    </row>
    <row r="7" spans="1:14" s="73" customFormat="1" ht="12.75" customHeight="1" x14ac:dyDescent="0.2">
      <c r="A7" s="70" t="s">
        <v>61</v>
      </c>
      <c r="B7" s="69">
        <f t="shared" si="0"/>
        <v>43866</v>
      </c>
      <c r="C7" s="30"/>
      <c r="D7" s="30" t="s">
        <v>50</v>
      </c>
      <c r="E7" s="30"/>
      <c r="F7" s="30"/>
      <c r="G7" s="30"/>
      <c r="H7" s="30"/>
      <c r="I7" s="30"/>
      <c r="J7" s="30"/>
      <c r="K7" s="30"/>
      <c r="L7" s="30"/>
      <c r="M7" s="30"/>
      <c r="N7" s="72"/>
    </row>
    <row r="8" spans="1:14" s="16" customFormat="1" ht="12.75" customHeight="1" x14ac:dyDescent="0.2">
      <c r="A8" s="70" t="s">
        <v>62</v>
      </c>
      <c r="B8" s="69">
        <f t="shared" si="0"/>
        <v>43867</v>
      </c>
      <c r="C8" s="30"/>
      <c r="D8" s="30"/>
      <c r="E8" s="30"/>
      <c r="F8" s="30"/>
      <c r="G8" s="30"/>
      <c r="H8" s="30" t="s">
        <v>39</v>
      </c>
      <c r="I8" s="30"/>
      <c r="J8" s="30"/>
      <c r="K8" s="30"/>
      <c r="L8" s="30"/>
      <c r="M8" s="30"/>
      <c r="N8" s="31"/>
    </row>
    <row r="9" spans="1:14" s="34" customFormat="1" ht="12.75" customHeight="1" thickBot="1" x14ac:dyDescent="0.25">
      <c r="A9" s="96" t="s">
        <v>63</v>
      </c>
      <c r="B9" s="97">
        <f t="shared" si="0"/>
        <v>43868</v>
      </c>
      <c r="C9" s="98"/>
      <c r="D9" s="98"/>
      <c r="E9" s="98"/>
      <c r="F9" s="98" t="s">
        <v>50</v>
      </c>
      <c r="G9" s="98"/>
      <c r="H9" s="98"/>
      <c r="I9" s="98"/>
      <c r="J9" s="98"/>
      <c r="K9" s="98"/>
      <c r="L9" s="98"/>
      <c r="M9" s="98"/>
      <c r="N9" s="31"/>
    </row>
    <row r="10" spans="1:14" s="34" customFormat="1" ht="12.75" customHeight="1" x14ac:dyDescent="0.2">
      <c r="A10" s="68" t="s">
        <v>64</v>
      </c>
      <c r="B10" s="69">
        <f t="shared" si="0"/>
        <v>43869</v>
      </c>
      <c r="C10" s="30"/>
      <c r="D10" s="30"/>
      <c r="E10" s="30"/>
      <c r="F10" s="30"/>
      <c r="G10" s="30"/>
      <c r="H10" s="30"/>
      <c r="I10" s="30"/>
      <c r="J10" s="30"/>
      <c r="K10" s="30" t="s">
        <v>50</v>
      </c>
      <c r="L10" s="30"/>
      <c r="M10" s="30"/>
      <c r="N10" s="31"/>
    </row>
    <row r="11" spans="1:14" s="93" customFormat="1" ht="12.75" customHeight="1" x14ac:dyDescent="0.2">
      <c r="A11" s="68" t="s">
        <v>65</v>
      </c>
      <c r="B11" s="69">
        <f>B10+1</f>
        <v>43870</v>
      </c>
      <c r="C11" s="30" t="s">
        <v>109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4" s="16" customFormat="1" ht="12.75" customHeight="1" x14ac:dyDescent="0.2">
      <c r="A12" s="70" t="s">
        <v>66</v>
      </c>
      <c r="B12" s="69">
        <f t="shared" si="0"/>
        <v>43871</v>
      </c>
      <c r="C12" s="30" t="s">
        <v>76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s="16" customFormat="1" ht="12.75" customHeight="1" x14ac:dyDescent="0.2">
      <c r="A13" s="70" t="s">
        <v>67</v>
      </c>
      <c r="B13" s="69">
        <f t="shared" si="0"/>
        <v>43872</v>
      </c>
      <c r="C13" s="30"/>
      <c r="D13" s="30"/>
      <c r="E13" s="30" t="s">
        <v>50</v>
      </c>
      <c r="F13" s="30"/>
      <c r="G13" s="30"/>
      <c r="H13" s="30"/>
      <c r="I13" s="30"/>
      <c r="J13" s="30"/>
      <c r="K13" s="30"/>
      <c r="L13" s="30"/>
      <c r="M13" s="30"/>
      <c r="N13" s="31"/>
    </row>
    <row r="14" spans="1:14" s="73" customFormat="1" ht="12.75" customHeight="1" x14ac:dyDescent="0.2">
      <c r="A14" s="70" t="s">
        <v>61</v>
      </c>
      <c r="B14" s="69">
        <f t="shared" si="0"/>
        <v>43873</v>
      </c>
      <c r="C14" s="30"/>
      <c r="D14" s="30"/>
      <c r="E14" s="30"/>
      <c r="F14" s="30"/>
      <c r="G14" s="30" t="s">
        <v>50</v>
      </c>
      <c r="H14" s="30"/>
      <c r="I14" s="30"/>
      <c r="J14" s="30"/>
      <c r="K14" s="30"/>
      <c r="L14" s="30"/>
      <c r="M14" s="30"/>
      <c r="N14" s="72"/>
    </row>
    <row r="15" spans="1:14" s="16" customFormat="1" ht="12.75" customHeight="1" x14ac:dyDescent="0.2">
      <c r="A15" s="70" t="s">
        <v>62</v>
      </c>
      <c r="B15" s="69">
        <f t="shared" si="0"/>
        <v>43874</v>
      </c>
      <c r="C15" s="30"/>
      <c r="D15" s="30"/>
      <c r="E15" s="30"/>
      <c r="F15" s="30"/>
      <c r="G15" s="30"/>
      <c r="H15" s="30"/>
      <c r="I15" s="30"/>
      <c r="J15" s="30" t="s">
        <v>39</v>
      </c>
      <c r="K15" s="30"/>
      <c r="L15" s="30" t="s">
        <v>74</v>
      </c>
      <c r="M15" s="30"/>
      <c r="N15" s="31"/>
    </row>
    <row r="16" spans="1:14" s="34" customFormat="1" ht="12.75" customHeight="1" thickBot="1" x14ac:dyDescent="0.25">
      <c r="A16" s="96" t="s">
        <v>63</v>
      </c>
      <c r="B16" s="97">
        <f t="shared" si="0"/>
        <v>43875</v>
      </c>
      <c r="C16" s="98"/>
      <c r="D16" s="98"/>
      <c r="E16" s="98"/>
      <c r="F16" s="98" t="s">
        <v>50</v>
      </c>
      <c r="G16" s="98"/>
      <c r="H16" s="98"/>
      <c r="I16" s="98"/>
      <c r="J16" s="98"/>
      <c r="K16" s="98"/>
      <c r="L16" s="98"/>
      <c r="M16" s="98"/>
      <c r="N16" s="31"/>
    </row>
    <row r="17" spans="1:14" s="34" customFormat="1" ht="12.75" customHeight="1" x14ac:dyDescent="0.2">
      <c r="A17" s="68" t="s">
        <v>64</v>
      </c>
      <c r="B17" s="69">
        <f t="shared" si="0"/>
        <v>43876</v>
      </c>
      <c r="C17" s="30"/>
      <c r="D17" s="30"/>
      <c r="E17" s="30"/>
      <c r="F17" s="30"/>
      <c r="G17" s="30"/>
      <c r="H17" s="30"/>
      <c r="I17" s="30"/>
      <c r="J17" s="30"/>
      <c r="K17" s="30" t="s">
        <v>50</v>
      </c>
      <c r="L17" s="30"/>
      <c r="M17" s="30"/>
      <c r="N17" s="31"/>
    </row>
    <row r="18" spans="1:14" s="93" customFormat="1" ht="12.75" customHeight="1" x14ac:dyDescent="0.2">
      <c r="A18" s="68" t="s">
        <v>65</v>
      </c>
      <c r="B18" s="69">
        <f>B17+1</f>
        <v>43877</v>
      </c>
      <c r="C18" s="30" t="s">
        <v>109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4" s="16" customFormat="1" ht="12.75" customHeight="1" x14ac:dyDescent="0.2">
      <c r="A19" s="70" t="s">
        <v>66</v>
      </c>
      <c r="B19" s="69">
        <f t="shared" si="0"/>
        <v>43878</v>
      </c>
      <c r="C19" s="30"/>
      <c r="D19" s="30" t="s">
        <v>76</v>
      </c>
      <c r="E19" s="30"/>
      <c r="F19" s="30"/>
      <c r="G19" s="30"/>
      <c r="H19" s="30"/>
      <c r="I19" s="30"/>
      <c r="J19" s="30"/>
      <c r="K19" s="30"/>
      <c r="L19" s="30"/>
      <c r="M19" s="30"/>
      <c r="N19" s="31"/>
    </row>
    <row r="20" spans="1:14" s="16" customFormat="1" ht="12.75" customHeight="1" x14ac:dyDescent="0.2">
      <c r="A20" s="70" t="s">
        <v>67</v>
      </c>
      <c r="B20" s="69">
        <f t="shared" si="0"/>
        <v>43879</v>
      </c>
      <c r="C20" s="30"/>
      <c r="D20" s="30"/>
      <c r="E20" s="30" t="s">
        <v>50</v>
      </c>
      <c r="F20" s="30"/>
      <c r="G20" s="30"/>
      <c r="H20" s="30"/>
      <c r="I20" s="30"/>
      <c r="J20" s="30"/>
      <c r="K20" s="30"/>
      <c r="L20" s="30"/>
      <c r="M20" s="30"/>
      <c r="N20" s="31"/>
    </row>
    <row r="21" spans="1:14" s="73" customFormat="1" ht="12.75" customHeight="1" x14ac:dyDescent="0.2">
      <c r="A21" s="70" t="s">
        <v>61</v>
      </c>
      <c r="B21" s="69">
        <f t="shared" si="0"/>
        <v>43880</v>
      </c>
      <c r="C21" s="30"/>
      <c r="D21" s="30"/>
      <c r="E21" s="30"/>
      <c r="F21" s="30"/>
      <c r="G21" s="30"/>
      <c r="H21" s="30"/>
      <c r="I21" s="30" t="s">
        <v>50</v>
      </c>
      <c r="J21" s="30"/>
      <c r="K21" s="30"/>
      <c r="L21" s="30"/>
      <c r="M21" s="30"/>
      <c r="N21" s="74"/>
    </row>
    <row r="22" spans="1:14" s="16" customFormat="1" ht="12.75" customHeight="1" x14ac:dyDescent="0.2">
      <c r="A22" s="70" t="s">
        <v>62</v>
      </c>
      <c r="B22" s="69">
        <f t="shared" si="0"/>
        <v>43881</v>
      </c>
      <c r="C22" s="30" t="s">
        <v>39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4"/>
    </row>
    <row r="23" spans="1:14" s="34" customFormat="1" ht="12.75" customHeight="1" thickBot="1" x14ac:dyDescent="0.25">
      <c r="A23" s="96" t="s">
        <v>63</v>
      </c>
      <c r="B23" s="97">
        <f t="shared" si="0"/>
        <v>43882</v>
      </c>
      <c r="C23" s="98"/>
      <c r="D23" s="98"/>
      <c r="E23" s="98"/>
      <c r="F23" s="98"/>
      <c r="G23" s="98"/>
      <c r="H23" s="98" t="s">
        <v>50</v>
      </c>
      <c r="I23" s="98"/>
      <c r="J23" s="98"/>
      <c r="K23" s="98"/>
      <c r="L23" s="98"/>
      <c r="M23" s="98"/>
    </row>
    <row r="24" spans="1:14" s="34" customFormat="1" ht="12.75" customHeight="1" x14ac:dyDescent="0.2">
      <c r="A24" s="68" t="s">
        <v>64</v>
      </c>
      <c r="B24" s="69">
        <f t="shared" si="0"/>
        <v>43883</v>
      </c>
      <c r="C24" s="30"/>
      <c r="D24" s="30"/>
      <c r="E24" s="30"/>
      <c r="F24" s="30"/>
      <c r="G24" s="30"/>
      <c r="H24" s="30"/>
      <c r="I24" s="30"/>
      <c r="J24" s="30"/>
      <c r="K24" s="30" t="s">
        <v>50</v>
      </c>
      <c r="L24" s="30"/>
      <c r="M24" s="30"/>
    </row>
    <row r="25" spans="1:14" s="93" customFormat="1" ht="12.75" customHeight="1" x14ac:dyDescent="0.2">
      <c r="A25" s="68" t="s">
        <v>65</v>
      </c>
      <c r="B25" s="69">
        <f>B24+1</f>
        <v>43884</v>
      </c>
      <c r="C25" s="30" t="s">
        <v>109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4" s="16" customFormat="1" ht="12.75" customHeight="1" x14ac:dyDescent="0.2">
      <c r="A26" s="70" t="s">
        <v>66</v>
      </c>
      <c r="B26" s="69">
        <f t="shared" si="0"/>
        <v>43885</v>
      </c>
      <c r="C26" s="30"/>
      <c r="D26" s="30"/>
      <c r="E26" s="30"/>
      <c r="F26" s="30" t="s">
        <v>76</v>
      </c>
      <c r="G26" s="30"/>
      <c r="H26" s="30"/>
      <c r="I26" s="30"/>
      <c r="J26" s="30"/>
      <c r="K26" s="30"/>
      <c r="L26" s="30"/>
      <c r="M26" s="30"/>
    </row>
    <row r="27" spans="1:14" s="16" customFormat="1" ht="12.75" customHeight="1" x14ac:dyDescent="0.2">
      <c r="A27" s="70" t="s">
        <v>67</v>
      </c>
      <c r="B27" s="69">
        <f t="shared" si="0"/>
        <v>43886</v>
      </c>
      <c r="C27" s="30"/>
      <c r="D27" s="30"/>
      <c r="E27" s="30"/>
      <c r="F27" s="30"/>
      <c r="G27" s="30"/>
      <c r="H27" s="30"/>
      <c r="I27" s="30"/>
      <c r="J27" s="30" t="s">
        <v>50</v>
      </c>
      <c r="K27" s="30"/>
      <c r="L27" s="30"/>
      <c r="M27" s="30"/>
      <c r="N27" s="31"/>
    </row>
    <row r="28" spans="1:14" s="73" customFormat="1" ht="12.75" customHeight="1" x14ac:dyDescent="0.2">
      <c r="A28" s="70" t="s">
        <v>61</v>
      </c>
      <c r="B28" s="69">
        <f t="shared" si="0"/>
        <v>43887</v>
      </c>
      <c r="C28" s="30"/>
      <c r="D28" s="30"/>
      <c r="E28" s="30"/>
      <c r="F28" s="30"/>
      <c r="G28" s="30"/>
      <c r="H28" s="30"/>
      <c r="I28" s="30" t="s">
        <v>50</v>
      </c>
      <c r="J28" s="30"/>
      <c r="K28" s="30"/>
      <c r="L28" s="30"/>
      <c r="M28" s="30"/>
      <c r="N28" s="95"/>
    </row>
    <row r="29" spans="1:14" s="16" customFormat="1" ht="12.75" customHeight="1" x14ac:dyDescent="0.2">
      <c r="A29" s="70" t="s">
        <v>62</v>
      </c>
      <c r="B29" s="69">
        <f t="shared" si="0"/>
        <v>43888</v>
      </c>
      <c r="C29" s="30"/>
      <c r="D29" s="30" t="s">
        <v>39</v>
      </c>
      <c r="E29" s="30"/>
      <c r="F29" s="30"/>
      <c r="G29" s="30"/>
      <c r="H29" s="30"/>
      <c r="I29" s="30"/>
      <c r="J29" s="30"/>
      <c r="K29" s="30"/>
      <c r="L29" s="30" t="s">
        <v>74</v>
      </c>
      <c r="M29" s="30"/>
      <c r="N29" s="23"/>
    </row>
    <row r="30" spans="1:14" s="34" customFormat="1" ht="12.75" customHeight="1" thickBot="1" x14ac:dyDescent="0.25">
      <c r="A30" s="96" t="s">
        <v>63</v>
      </c>
      <c r="B30" s="97">
        <f t="shared" si="0"/>
        <v>43889</v>
      </c>
      <c r="C30" s="98"/>
      <c r="D30" s="98"/>
      <c r="E30" s="98" t="s">
        <v>50</v>
      </c>
      <c r="F30" s="98"/>
      <c r="G30" s="98"/>
      <c r="H30" s="98"/>
      <c r="I30" s="98"/>
      <c r="J30" s="98"/>
      <c r="K30" s="98"/>
      <c r="L30" s="98"/>
      <c r="M30" s="98"/>
    </row>
    <row r="31" spans="1:14" s="34" customFormat="1" ht="12.75" customHeight="1" x14ac:dyDescent="0.2">
      <c r="A31" s="70"/>
      <c r="B31" s="6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4" s="34" customFormat="1" ht="12.75" customHeight="1" x14ac:dyDescent="0.2">
      <c r="A32" s="70"/>
      <c r="B32" s="6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6" s="34" customFormat="1" ht="12.75" customHeight="1" x14ac:dyDescent="0.2">
      <c r="A33" s="70"/>
      <c r="B33" s="6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6" ht="12.75" customHeight="1" x14ac:dyDescent="0.2">
      <c r="A34" s="64"/>
      <c r="B34" s="48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6" s="32" customFormat="1" ht="14.1" customHeight="1" x14ac:dyDescent="0.2">
      <c r="A35" s="28" t="s">
        <v>6</v>
      </c>
      <c r="B35" s="48"/>
      <c r="C35" s="27">
        <f>COUNTA($C$3:$C$33)</f>
        <v>7</v>
      </c>
      <c r="D35" s="27">
        <f>COUNTA($D$3:$D$33)</f>
        <v>3</v>
      </c>
      <c r="E35" s="27">
        <f>COUNTA($E$3:$E$33)</f>
        <v>3</v>
      </c>
      <c r="F35" s="27">
        <f>COUNTA($F$3:$F$33)</f>
        <v>3</v>
      </c>
      <c r="G35" s="27">
        <f>COUNTA($G$3:$G$33)</f>
        <v>1</v>
      </c>
      <c r="H35" s="27">
        <f>COUNTA($H$3:$H$33)</f>
        <v>2</v>
      </c>
      <c r="I35" s="27">
        <f>COUNTA($I$3:$I$33)</f>
        <v>3</v>
      </c>
      <c r="J35" s="27">
        <f>COUNTA($J$3:$J$33)</f>
        <v>3</v>
      </c>
      <c r="K35" s="27">
        <f>COUNTA($K$3:$K$33)</f>
        <v>3</v>
      </c>
      <c r="L35" s="27">
        <f>COUNTA($L$3:$L$33)</f>
        <v>2</v>
      </c>
      <c r="M35" s="27">
        <f>COUNTA($M$3:$M$33)</f>
        <v>0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1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1</v>
      </c>
      <c r="I36" s="47">
        <f>COUNTIF($I$3:$I$33,"V75")</f>
        <v>0</v>
      </c>
      <c r="J36" s="47">
        <f>COUNTIF($J$3:$J$33,"V75")</f>
        <v>1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4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1</v>
      </c>
      <c r="E39" s="47">
        <f>COUNTIF($E$3:$E$33,"V65")</f>
        <v>3</v>
      </c>
      <c r="F39" s="47">
        <f>COUNTIF($F$3:$F$33,"V65")</f>
        <v>2</v>
      </c>
      <c r="G39" s="47">
        <f>COUNTIF($G$3:$G$33,"V65")</f>
        <v>1</v>
      </c>
      <c r="H39" s="47">
        <f>COUNTIF($H$3:$H$33,"V65")</f>
        <v>1</v>
      </c>
      <c r="I39" s="47">
        <f>COUNTIF($I$3:$I$33,"V65")</f>
        <v>3</v>
      </c>
      <c r="J39" s="47">
        <f>COUNTIF($J$3:$J$33,"V65")</f>
        <v>2</v>
      </c>
      <c r="K39" s="47">
        <f>COUNTIF($K$3:$K$33,"V65")</f>
        <v>3</v>
      </c>
      <c r="L39" s="47">
        <f>COUNTIF($L$3:$L$33,"V65")</f>
        <v>0</v>
      </c>
      <c r="M39" s="47">
        <f>COUNTIF($M$3:$M$33,"V65")</f>
        <v>0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2</v>
      </c>
      <c r="D44" s="47">
        <f>COUNTIF($D$3:$D$33,"SL")</f>
        <v>1</v>
      </c>
      <c r="E44" s="47">
        <f>COUNTIF($E$3:$E$33,"SL")</f>
        <v>0</v>
      </c>
      <c r="F44" s="47">
        <f>COUNTIF($F$3:$F$33,"SL")</f>
        <v>1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57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41" customFormat="1" ht="15" customHeight="1" x14ac:dyDescent="0.2">
      <c r="A49" s="8"/>
      <c r="B49" s="5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43"/>
      <c r="O49" s="1"/>
      <c r="P49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8"/>
  <sheetViews>
    <sheetView zoomScaleNormal="100" workbookViewId="0">
      <pane ySplit="2" topLeftCell="A6" activePane="bottomLeft" state="frozen"/>
      <selection pane="bottomLeft" activeCell="A47" sqref="A47:XFD47"/>
    </sheetView>
  </sheetViews>
  <sheetFormatPr baseColWidth="10" defaultColWidth="8.5703125" defaultRowHeight="15" customHeight="1" x14ac:dyDescent="0.2"/>
  <cols>
    <col min="1" max="1" width="15.42578125" style="8" customWidth="1"/>
    <col min="2" max="2" width="10.42578125" style="50" customWidth="1"/>
    <col min="3" max="13" width="8.5703125" style="15"/>
    <col min="14" max="14" width="14" customWidth="1"/>
  </cols>
  <sheetData>
    <row r="1" spans="1:14" ht="15" customHeight="1" x14ac:dyDescent="0.2">
      <c r="A1" s="8" t="s">
        <v>8</v>
      </c>
    </row>
    <row r="2" spans="1:14" s="2" customFormat="1" ht="15" customHeigh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26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4" s="73" customFormat="1" ht="12.75" customHeight="1" x14ac:dyDescent="0.2">
      <c r="A3" s="68" t="s">
        <v>64</v>
      </c>
      <c r="B3" s="69">
        <v>43891</v>
      </c>
      <c r="C3" s="30"/>
      <c r="D3" s="30"/>
      <c r="E3" s="30"/>
      <c r="F3" s="30"/>
      <c r="G3" s="30"/>
      <c r="H3" s="30"/>
      <c r="I3" s="30"/>
      <c r="J3" s="30"/>
      <c r="K3" s="30" t="s">
        <v>50</v>
      </c>
      <c r="L3" s="30"/>
      <c r="M3" s="30"/>
      <c r="N3" s="31"/>
    </row>
    <row r="4" spans="1:14" s="16" customFormat="1" ht="12.75" customHeight="1" x14ac:dyDescent="0.2">
      <c r="A4" s="70" t="s">
        <v>65</v>
      </c>
      <c r="B4" s="69">
        <f t="shared" ref="B4:B29" si="0">B3+1</f>
        <v>43892</v>
      </c>
      <c r="C4" s="30" t="s">
        <v>109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34" customFormat="1" ht="12.75" customHeight="1" x14ac:dyDescent="0.2">
      <c r="A5" s="70" t="s">
        <v>66</v>
      </c>
      <c r="B5" s="69">
        <f t="shared" si="0"/>
        <v>43893</v>
      </c>
      <c r="C5" s="122" t="s">
        <v>60</v>
      </c>
      <c r="D5" s="30"/>
      <c r="E5" s="30"/>
      <c r="F5" s="30" t="s">
        <v>76</v>
      </c>
      <c r="G5" s="30"/>
      <c r="H5" s="30"/>
      <c r="I5" s="30"/>
      <c r="J5" s="30"/>
      <c r="K5" s="30"/>
      <c r="L5" s="30"/>
      <c r="M5" s="30"/>
      <c r="N5" s="158" t="s">
        <v>100</v>
      </c>
    </row>
    <row r="6" spans="1:14" s="16" customFormat="1" ht="12.75" customHeight="1" x14ac:dyDescent="0.2">
      <c r="A6" s="70" t="s">
        <v>67</v>
      </c>
      <c r="B6" s="69">
        <f t="shared" si="0"/>
        <v>43894</v>
      </c>
      <c r="C6" s="30"/>
      <c r="D6" s="30"/>
      <c r="E6" s="30"/>
      <c r="F6" s="30"/>
      <c r="G6" s="30"/>
      <c r="H6" s="30"/>
      <c r="I6" s="30"/>
      <c r="J6" s="30" t="s">
        <v>50</v>
      </c>
      <c r="K6" s="30"/>
      <c r="L6" s="30"/>
      <c r="M6" s="30"/>
      <c r="N6" s="31"/>
    </row>
    <row r="7" spans="1:14" s="34" customFormat="1" ht="12.75" customHeight="1" x14ac:dyDescent="0.2">
      <c r="A7" s="70" t="s">
        <v>61</v>
      </c>
      <c r="B7" s="69">
        <f t="shared" si="0"/>
        <v>43895</v>
      </c>
      <c r="C7" s="30"/>
      <c r="D7" s="30"/>
      <c r="E7" s="30"/>
      <c r="F7" s="30"/>
      <c r="G7" s="30"/>
      <c r="H7" s="30"/>
      <c r="I7" s="30" t="s">
        <v>50</v>
      </c>
      <c r="J7" s="30"/>
      <c r="K7" s="30"/>
      <c r="L7" s="30"/>
      <c r="M7" s="30"/>
      <c r="N7" s="31"/>
    </row>
    <row r="8" spans="1:14" s="16" customFormat="1" ht="12.75" customHeight="1" x14ac:dyDescent="0.2">
      <c r="A8" s="70" t="s">
        <v>62</v>
      </c>
      <c r="B8" s="69">
        <f t="shared" si="0"/>
        <v>43896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152" t="s">
        <v>77</v>
      </c>
    </row>
    <row r="9" spans="1:14" s="16" customFormat="1" ht="12.75" customHeight="1" thickBot="1" x14ac:dyDescent="0.25">
      <c r="A9" s="102" t="s">
        <v>63</v>
      </c>
      <c r="B9" s="97">
        <f t="shared" si="0"/>
        <v>43897</v>
      </c>
      <c r="C9" s="98"/>
      <c r="D9" s="98"/>
      <c r="E9" s="98"/>
      <c r="F9" s="98"/>
      <c r="G9" s="98"/>
      <c r="H9" s="98" t="s">
        <v>50</v>
      </c>
      <c r="I9" s="98"/>
      <c r="J9" s="98"/>
      <c r="K9" s="98"/>
      <c r="L9" s="98"/>
      <c r="M9" s="98"/>
      <c r="N9" s="31"/>
    </row>
    <row r="10" spans="1:14" s="73" customFormat="1" ht="12.75" customHeight="1" x14ac:dyDescent="0.2">
      <c r="A10" s="68" t="s">
        <v>64</v>
      </c>
      <c r="B10" s="69">
        <f>B9+1</f>
        <v>43898</v>
      </c>
      <c r="C10" s="30"/>
      <c r="D10" s="30"/>
      <c r="E10" s="30"/>
      <c r="F10" s="30"/>
      <c r="G10" s="30"/>
      <c r="H10" s="30"/>
      <c r="I10" s="30"/>
      <c r="J10" s="30"/>
      <c r="K10" s="30" t="s">
        <v>50</v>
      </c>
      <c r="L10" s="30"/>
      <c r="M10" s="30"/>
      <c r="N10" s="31"/>
    </row>
    <row r="11" spans="1:14" s="16" customFormat="1" ht="12.75" customHeight="1" x14ac:dyDescent="0.2">
      <c r="A11" s="70" t="s">
        <v>65</v>
      </c>
      <c r="B11" s="69">
        <f t="shared" si="0"/>
        <v>43899</v>
      </c>
      <c r="C11" s="30" t="s">
        <v>109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1"/>
    </row>
    <row r="12" spans="1:14" s="34" customFormat="1" ht="12.75" customHeight="1" x14ac:dyDescent="0.2">
      <c r="A12" s="70" t="s">
        <v>66</v>
      </c>
      <c r="B12" s="69">
        <f t="shared" si="0"/>
        <v>43900</v>
      </c>
      <c r="C12" s="30"/>
      <c r="D12" s="30" t="s">
        <v>76</v>
      </c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s="16" customFormat="1" ht="12.75" customHeight="1" x14ac:dyDescent="0.2">
      <c r="A13" s="70" t="s">
        <v>67</v>
      </c>
      <c r="B13" s="69">
        <f t="shared" si="0"/>
        <v>43901</v>
      </c>
      <c r="C13" s="30"/>
      <c r="D13" s="30"/>
      <c r="E13" s="30"/>
      <c r="F13" s="30" t="s">
        <v>50</v>
      </c>
      <c r="G13" s="30"/>
      <c r="H13" s="30"/>
      <c r="I13" s="30"/>
      <c r="J13" s="30"/>
      <c r="K13" s="30"/>
      <c r="L13" s="30"/>
      <c r="M13" s="30"/>
      <c r="N13" s="31"/>
    </row>
    <row r="14" spans="1:14" s="34" customFormat="1" ht="12.75" customHeight="1" x14ac:dyDescent="0.2">
      <c r="A14" s="70" t="s">
        <v>61</v>
      </c>
      <c r="B14" s="69">
        <f t="shared" si="0"/>
        <v>43902</v>
      </c>
      <c r="C14" s="30"/>
      <c r="D14" s="30" t="s">
        <v>50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s="16" customFormat="1" ht="12.75" customHeight="1" x14ac:dyDescent="0.2">
      <c r="A15" s="70" t="s">
        <v>62</v>
      </c>
      <c r="B15" s="69">
        <f t="shared" si="0"/>
        <v>43903</v>
      </c>
      <c r="C15" s="30" t="s">
        <v>39</v>
      </c>
      <c r="D15" s="30"/>
      <c r="E15" s="30"/>
      <c r="F15" s="30"/>
      <c r="G15" s="30"/>
      <c r="H15" s="30"/>
      <c r="I15" s="30"/>
      <c r="J15" s="30"/>
      <c r="K15" s="30"/>
      <c r="L15" s="30" t="s">
        <v>74</v>
      </c>
      <c r="M15" s="30"/>
      <c r="N15" s="31"/>
    </row>
    <row r="16" spans="1:14" s="16" customFormat="1" ht="12.75" customHeight="1" thickBot="1" x14ac:dyDescent="0.25">
      <c r="A16" s="102" t="s">
        <v>63</v>
      </c>
      <c r="B16" s="97">
        <f t="shared" si="0"/>
        <v>43904</v>
      </c>
      <c r="C16" s="98"/>
      <c r="D16" s="98"/>
      <c r="E16" s="98"/>
      <c r="F16" s="98"/>
      <c r="G16" s="98"/>
      <c r="H16" s="98"/>
      <c r="I16" s="98" t="s">
        <v>50</v>
      </c>
      <c r="J16" s="98"/>
      <c r="K16" s="98"/>
      <c r="L16" s="98"/>
      <c r="M16" s="98"/>
      <c r="N16" s="31"/>
    </row>
    <row r="17" spans="1:17" s="73" customFormat="1" ht="12.75" customHeight="1" x14ac:dyDescent="0.2">
      <c r="A17" s="68" t="s">
        <v>64</v>
      </c>
      <c r="B17" s="69">
        <f>B16+1</f>
        <v>43905</v>
      </c>
      <c r="C17" s="30"/>
      <c r="D17" s="30"/>
      <c r="E17" s="30"/>
      <c r="F17" s="30"/>
      <c r="G17" s="30"/>
      <c r="H17" s="30"/>
      <c r="I17" s="30"/>
      <c r="J17" s="30"/>
      <c r="K17" s="30" t="s">
        <v>50</v>
      </c>
      <c r="L17" s="30"/>
      <c r="M17" s="30"/>
      <c r="N17" s="31"/>
    </row>
    <row r="18" spans="1:17" s="16" customFormat="1" ht="12.75" customHeight="1" x14ac:dyDescent="0.2">
      <c r="A18" s="70" t="s">
        <v>65</v>
      </c>
      <c r="B18" s="69">
        <f t="shared" si="0"/>
        <v>43906</v>
      </c>
      <c r="C18" s="30" t="s">
        <v>109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  <c r="Q18" s="34"/>
    </row>
    <row r="19" spans="1:17" s="34" customFormat="1" ht="12.75" customHeight="1" x14ac:dyDescent="0.2">
      <c r="A19" s="70" t="s">
        <v>66</v>
      </c>
      <c r="B19" s="69">
        <f t="shared" si="0"/>
        <v>43907</v>
      </c>
      <c r="C19" s="30"/>
      <c r="D19" s="30" t="s">
        <v>76</v>
      </c>
      <c r="E19" s="30"/>
      <c r="F19" s="30"/>
      <c r="G19" s="30"/>
      <c r="H19" s="30"/>
      <c r="I19" s="30"/>
      <c r="J19" s="30"/>
      <c r="K19" s="30"/>
      <c r="L19" s="30"/>
      <c r="M19" s="30"/>
      <c r="N19" s="31"/>
    </row>
    <row r="20" spans="1:17" s="16" customFormat="1" ht="12.75" customHeight="1" x14ac:dyDescent="0.2">
      <c r="A20" s="70" t="s">
        <v>67</v>
      </c>
      <c r="B20" s="69">
        <f t="shared" si="0"/>
        <v>43908</v>
      </c>
      <c r="C20" s="30"/>
      <c r="D20" s="30"/>
      <c r="E20" s="30"/>
      <c r="F20" s="30"/>
      <c r="G20" s="30"/>
      <c r="H20" s="30"/>
      <c r="I20" s="30"/>
      <c r="J20" s="30" t="s">
        <v>50</v>
      </c>
      <c r="K20" s="30"/>
      <c r="L20" s="30"/>
      <c r="M20" s="30"/>
      <c r="N20" s="31"/>
    </row>
    <row r="21" spans="1:17" s="34" customFormat="1" ht="12.75" customHeight="1" x14ac:dyDescent="0.2">
      <c r="A21" s="70" t="s">
        <v>61</v>
      </c>
      <c r="B21" s="69">
        <f t="shared" si="0"/>
        <v>43909</v>
      </c>
      <c r="C21" s="30"/>
      <c r="D21" s="30"/>
      <c r="E21" s="30"/>
      <c r="F21" s="30"/>
      <c r="G21" s="30"/>
      <c r="H21" s="30" t="s">
        <v>50</v>
      </c>
      <c r="I21" s="30"/>
      <c r="J21" s="30"/>
      <c r="K21" s="30"/>
      <c r="L21" s="30"/>
      <c r="M21" s="30"/>
      <c r="N21" s="31"/>
    </row>
    <row r="22" spans="1:17" s="16" customFormat="1" ht="12.75" customHeight="1" x14ac:dyDescent="0.2">
      <c r="A22" s="70" t="s">
        <v>62</v>
      </c>
      <c r="B22" s="69">
        <f t="shared" si="0"/>
        <v>43910</v>
      </c>
      <c r="C22" s="30"/>
      <c r="D22" s="30"/>
      <c r="E22" s="30"/>
      <c r="F22" s="30" t="s">
        <v>39</v>
      </c>
      <c r="G22" s="30"/>
      <c r="H22" s="30"/>
      <c r="I22" s="30"/>
      <c r="J22" s="30"/>
      <c r="K22" s="30"/>
      <c r="L22" s="30"/>
      <c r="M22" s="30"/>
      <c r="N22" s="152" t="s">
        <v>104</v>
      </c>
    </row>
    <row r="23" spans="1:17" s="16" customFormat="1" ht="12.75" customHeight="1" thickBot="1" x14ac:dyDescent="0.25">
      <c r="A23" s="102" t="s">
        <v>63</v>
      </c>
      <c r="B23" s="97">
        <f t="shared" si="0"/>
        <v>43911</v>
      </c>
      <c r="C23" s="98"/>
      <c r="D23" s="98" t="s">
        <v>50</v>
      </c>
      <c r="E23" s="98"/>
      <c r="F23" s="98"/>
      <c r="G23" s="98"/>
      <c r="H23" s="98"/>
      <c r="I23" s="98"/>
      <c r="J23" s="98"/>
      <c r="K23" s="98"/>
      <c r="L23" s="98"/>
      <c r="M23" s="98"/>
      <c r="N23" s="31"/>
    </row>
    <row r="24" spans="1:17" s="73" customFormat="1" ht="12.75" customHeight="1" x14ac:dyDescent="0.2">
      <c r="A24" s="68" t="s">
        <v>64</v>
      </c>
      <c r="B24" s="69">
        <f>B23+1</f>
        <v>43912</v>
      </c>
      <c r="C24" s="30"/>
      <c r="D24" s="30"/>
      <c r="E24" s="30"/>
      <c r="F24" s="30"/>
      <c r="G24" s="30"/>
      <c r="H24" s="30"/>
      <c r="I24" s="30"/>
      <c r="J24" s="30"/>
      <c r="K24" s="30" t="s">
        <v>50</v>
      </c>
      <c r="L24" s="30"/>
      <c r="M24" s="30"/>
      <c r="N24" s="31"/>
    </row>
    <row r="25" spans="1:17" s="16" customFormat="1" ht="12.75" customHeight="1" x14ac:dyDescent="0.2">
      <c r="A25" s="70" t="s">
        <v>65</v>
      </c>
      <c r="B25" s="69">
        <f t="shared" si="0"/>
        <v>43913</v>
      </c>
      <c r="C25" s="30" t="s">
        <v>109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</row>
    <row r="26" spans="1:17" s="16" customFormat="1" ht="12.75" customHeight="1" x14ac:dyDescent="0.2">
      <c r="A26" s="70" t="s">
        <v>66</v>
      </c>
      <c r="B26" s="69">
        <f t="shared" si="0"/>
        <v>43914</v>
      </c>
      <c r="C26" s="30"/>
      <c r="D26" s="30" t="s">
        <v>76</v>
      </c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1:17" s="16" customFormat="1" ht="12.75" customHeight="1" x14ac:dyDescent="0.2">
      <c r="A27" s="70" t="s">
        <v>67</v>
      </c>
      <c r="B27" s="69">
        <f t="shared" si="0"/>
        <v>43915</v>
      </c>
      <c r="C27" s="30"/>
      <c r="D27" s="30"/>
      <c r="E27" s="30" t="s">
        <v>50</v>
      </c>
      <c r="F27" s="30"/>
      <c r="G27" s="30"/>
      <c r="H27" s="30"/>
      <c r="I27" s="30"/>
      <c r="J27" s="30"/>
      <c r="K27" s="30"/>
      <c r="L27" s="30"/>
      <c r="M27" s="30"/>
      <c r="N27" s="31"/>
    </row>
    <row r="28" spans="1:17" s="16" customFormat="1" ht="12.75" customHeight="1" x14ac:dyDescent="0.2">
      <c r="A28" s="70" t="s">
        <v>61</v>
      </c>
      <c r="B28" s="69">
        <f t="shared" si="0"/>
        <v>43916</v>
      </c>
      <c r="C28" s="30"/>
      <c r="D28" s="30"/>
      <c r="E28" s="30"/>
      <c r="F28" s="30"/>
      <c r="G28" s="30"/>
      <c r="H28" s="30"/>
      <c r="I28" s="30" t="s">
        <v>50</v>
      </c>
      <c r="J28" s="30"/>
      <c r="K28" s="30"/>
      <c r="L28" s="30"/>
      <c r="M28" s="30"/>
      <c r="N28" s="31"/>
    </row>
    <row r="29" spans="1:17" s="16" customFormat="1" ht="12.75" customHeight="1" x14ac:dyDescent="0.2">
      <c r="A29" s="70" t="s">
        <v>62</v>
      </c>
      <c r="B29" s="69">
        <f t="shared" si="0"/>
        <v>43917</v>
      </c>
      <c r="C29" s="30"/>
      <c r="D29" s="30"/>
      <c r="E29" s="30"/>
      <c r="F29" s="30"/>
      <c r="G29" s="30" t="s">
        <v>39</v>
      </c>
      <c r="H29" s="30"/>
      <c r="I29" s="30"/>
      <c r="J29" s="30"/>
      <c r="K29" s="30"/>
      <c r="L29" s="30" t="s">
        <v>74</v>
      </c>
      <c r="M29" s="30"/>
      <c r="N29" s="31"/>
    </row>
    <row r="30" spans="1:17" s="16" customFormat="1" ht="12.75" customHeight="1" thickBot="1" x14ac:dyDescent="0.25">
      <c r="A30" s="102" t="s">
        <v>63</v>
      </c>
      <c r="B30" s="97">
        <v>43918</v>
      </c>
      <c r="C30" s="98"/>
      <c r="D30" s="98"/>
      <c r="E30" s="98"/>
      <c r="F30" s="98"/>
      <c r="G30" s="98"/>
      <c r="H30" s="98"/>
      <c r="I30" s="98"/>
      <c r="J30" s="98" t="s">
        <v>50</v>
      </c>
      <c r="K30" s="98"/>
      <c r="L30" s="98"/>
      <c r="M30" s="98"/>
      <c r="N30" s="31"/>
    </row>
    <row r="31" spans="1:17" s="73" customFormat="1" ht="12.75" customHeight="1" x14ac:dyDescent="0.2">
      <c r="A31" s="70" t="s">
        <v>64</v>
      </c>
      <c r="B31" s="69">
        <v>43919</v>
      </c>
      <c r="C31" s="30"/>
      <c r="D31" s="30"/>
      <c r="E31" s="30"/>
      <c r="F31" s="30"/>
      <c r="G31" s="30"/>
      <c r="H31" s="30"/>
      <c r="I31" s="30"/>
      <c r="J31" s="30"/>
      <c r="K31" s="30" t="s">
        <v>50</v>
      </c>
      <c r="L31" s="30"/>
      <c r="M31" s="30"/>
      <c r="N31" s="31"/>
    </row>
    <row r="32" spans="1:17" s="99" customFormat="1" ht="12.75" customHeight="1" x14ac:dyDescent="0.2">
      <c r="A32" s="70" t="s">
        <v>65</v>
      </c>
      <c r="B32" s="69">
        <v>43920</v>
      </c>
      <c r="C32" s="30" t="s">
        <v>109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6" s="99" customFormat="1" ht="12.75" customHeight="1" x14ac:dyDescent="0.2">
      <c r="A33" s="68" t="s">
        <v>66</v>
      </c>
      <c r="B33" s="69">
        <v>43921</v>
      </c>
      <c r="C33" s="30" t="s">
        <v>76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6" s="41" customFormat="1" ht="12.75" customHeight="1" x14ac:dyDescent="0.2">
      <c r="A34" s="68"/>
      <c r="B34" s="6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84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8</v>
      </c>
      <c r="D35" s="27">
        <f>COUNTA($D$3:$D$33)</f>
        <v>5</v>
      </c>
      <c r="E35" s="27">
        <f>COUNTA($E$3:$E$33)</f>
        <v>1</v>
      </c>
      <c r="F35" s="27">
        <f>COUNTA($F$3:$F$33)</f>
        <v>3</v>
      </c>
      <c r="G35" s="27">
        <f>COUNTA($G$3:$G$33)</f>
        <v>1</v>
      </c>
      <c r="H35" s="27">
        <f>COUNTA($H$3:$H$33)</f>
        <v>2</v>
      </c>
      <c r="I35" s="27">
        <f>COUNTA($I$3:$I$33)</f>
        <v>3</v>
      </c>
      <c r="J35" s="27">
        <f>COUNTA($J$3:$J$33)</f>
        <v>3</v>
      </c>
      <c r="K35" s="27">
        <f>COUNTA($K$3:$K$33)</f>
        <v>5</v>
      </c>
      <c r="L35" s="27">
        <f>COUNTA($L$3:$L$33)</f>
        <v>2</v>
      </c>
      <c r="M35" s="27">
        <f>COUNTA($M$3:$M$33)</f>
        <v>0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1</v>
      </c>
      <c r="D36" s="47">
        <f>COUNTIF($D$3:$D$33,"V75")</f>
        <v>0</v>
      </c>
      <c r="E36" s="47">
        <f>COUNTIF($E$3:$E$33,"V75")</f>
        <v>0</v>
      </c>
      <c r="F36" s="47">
        <f>COUNTIF($F$3:$F$33,"V75")</f>
        <v>1</v>
      </c>
      <c r="G36" s="47">
        <f>COUNTIF($G$3:$G$33,"V75")</f>
        <v>1</v>
      </c>
      <c r="H36" s="47">
        <f>COUNTIF($H$3:$H$33,"V75")</f>
        <v>0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5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2</v>
      </c>
      <c r="E39" s="47">
        <f>COUNTIF($E$3:$E$33,"V65")</f>
        <v>1</v>
      </c>
      <c r="F39" s="47">
        <f>COUNTIF($F$3:$F$33,"V65")</f>
        <v>1</v>
      </c>
      <c r="G39" s="47">
        <f>COUNTIF($G$3:$G$33,"V65")</f>
        <v>0</v>
      </c>
      <c r="H39" s="47">
        <f>COUNTIF($H$3:$H$33,"V65")</f>
        <v>2</v>
      </c>
      <c r="I39" s="47">
        <f>COUNTIF($I$3:$I$33,"V65")</f>
        <v>3</v>
      </c>
      <c r="J39" s="47">
        <f>COUNTIF($J$3:$J$33,"V65")</f>
        <v>3</v>
      </c>
      <c r="K39" s="47">
        <f>COUNTIF($K$3:$K$33,"V65")</f>
        <v>5</v>
      </c>
      <c r="L39" s="47">
        <f>COUNTIF($L$3:$L$33,"V65")</f>
        <v>0</v>
      </c>
      <c r="M39" s="47">
        <f>COUNTIF($M$3:$M$33,"V65")</f>
        <v>0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1</v>
      </c>
      <c r="D44" s="47">
        <f>COUNTIF($D$3:$D$33,"SL")</f>
        <v>3</v>
      </c>
      <c r="E44" s="47">
        <f>COUNTIF($E$3:$E$33,"SL")</f>
        <v>0</v>
      </c>
      <c r="F44" s="47">
        <f>COUNTIF($F$3:$F$33,"SL")</f>
        <v>1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57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A47" sqref="A47:XFD47"/>
    </sheetView>
  </sheetViews>
  <sheetFormatPr baseColWidth="10" defaultColWidth="8.5703125" defaultRowHeight="15" customHeight="1" x14ac:dyDescent="0.2"/>
  <cols>
    <col min="1" max="1" width="14.7109375" style="8" customWidth="1"/>
    <col min="2" max="2" width="10.5703125" style="50" customWidth="1"/>
    <col min="3" max="13" width="8.5703125" style="15"/>
    <col min="14" max="14" width="18.42578125" customWidth="1"/>
    <col min="15" max="15" width="8.5703125" customWidth="1"/>
  </cols>
  <sheetData>
    <row r="1" spans="1:16" ht="15" customHeight="1" x14ac:dyDescent="0.2">
      <c r="A1" s="8" t="s">
        <v>9</v>
      </c>
    </row>
    <row r="2" spans="1:16" s="2" customFormat="1" ht="15" customHeigh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27</v>
      </c>
      <c r="G2" s="17" t="s">
        <v>2</v>
      </c>
      <c r="H2" s="17" t="s">
        <v>26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6" s="99" customFormat="1" ht="12.75" customHeight="1" x14ac:dyDescent="0.2">
      <c r="A3" s="75" t="s">
        <v>67</v>
      </c>
      <c r="B3" s="101">
        <v>43922</v>
      </c>
      <c r="C3" s="77"/>
      <c r="D3" s="77"/>
      <c r="E3" s="77"/>
      <c r="F3" s="77" t="s">
        <v>50</v>
      </c>
      <c r="G3" s="77"/>
      <c r="H3" s="77"/>
      <c r="I3" s="77"/>
      <c r="J3" s="77"/>
      <c r="K3" s="77"/>
      <c r="L3" s="77"/>
      <c r="M3" s="77"/>
      <c r="N3" s="31"/>
      <c r="O3" s="23"/>
      <c r="P3" s="73"/>
    </row>
    <row r="4" spans="1:16" s="99" customFormat="1" ht="12.75" customHeight="1" x14ac:dyDescent="0.2">
      <c r="A4" s="75" t="s">
        <v>61</v>
      </c>
      <c r="B4" s="101">
        <f>B3+1</f>
        <v>43923</v>
      </c>
      <c r="C4" s="77"/>
      <c r="D4" s="77"/>
      <c r="E4" s="77" t="s">
        <v>46</v>
      </c>
      <c r="F4" s="77"/>
      <c r="G4" s="77"/>
      <c r="H4" s="77"/>
      <c r="I4" s="77"/>
      <c r="J4" s="77"/>
      <c r="K4" s="77"/>
      <c r="L4" s="77"/>
      <c r="M4" s="77"/>
      <c r="N4" s="31"/>
      <c r="O4" s="23"/>
      <c r="P4" s="73"/>
    </row>
    <row r="5" spans="1:16" s="16" customFormat="1" ht="12.75" customHeight="1" x14ac:dyDescent="0.2">
      <c r="A5" s="70" t="s">
        <v>62</v>
      </c>
      <c r="B5" s="69">
        <f>B4+1</f>
        <v>43924</v>
      </c>
      <c r="C5" s="30"/>
      <c r="D5" s="30"/>
      <c r="E5" s="30" t="s">
        <v>39</v>
      </c>
      <c r="F5" s="30"/>
      <c r="G5" s="30"/>
      <c r="H5" s="30"/>
      <c r="I5" s="30" t="s">
        <v>74</v>
      </c>
      <c r="J5" s="30"/>
      <c r="K5" s="30"/>
      <c r="L5" s="30"/>
      <c r="M5" s="30"/>
      <c r="N5" s="164" t="s">
        <v>107</v>
      </c>
      <c r="O5" s="23"/>
      <c r="P5" s="100"/>
    </row>
    <row r="6" spans="1:16" s="31" customFormat="1" ht="12.75" customHeight="1" thickBot="1" x14ac:dyDescent="0.25">
      <c r="A6" s="96" t="s">
        <v>63</v>
      </c>
      <c r="B6" s="97">
        <f t="shared" ref="B6:B32" si="0">B5+1</f>
        <v>43925</v>
      </c>
      <c r="C6" s="98"/>
      <c r="D6" s="98"/>
      <c r="E6" s="98"/>
      <c r="F6" s="98"/>
      <c r="G6" s="98"/>
      <c r="H6" s="98"/>
      <c r="I6" s="98"/>
      <c r="J6" s="98"/>
      <c r="K6" s="98" t="s">
        <v>50</v>
      </c>
      <c r="L6" s="98"/>
      <c r="M6" s="98"/>
      <c r="P6" s="72"/>
    </row>
    <row r="7" spans="1:16" s="73" customFormat="1" ht="12.75" customHeight="1" x14ac:dyDescent="0.2">
      <c r="A7" s="75" t="s">
        <v>64</v>
      </c>
      <c r="B7" s="101">
        <f t="shared" si="0"/>
        <v>43926</v>
      </c>
      <c r="C7" s="77"/>
      <c r="D7" s="77"/>
      <c r="E7" s="77"/>
      <c r="F7" s="77" t="s">
        <v>50</v>
      </c>
      <c r="G7" s="77"/>
      <c r="H7" s="77"/>
      <c r="I7" s="77"/>
      <c r="J7" s="77"/>
      <c r="K7" s="77"/>
      <c r="L7" s="77"/>
      <c r="M7" s="77"/>
      <c r="N7" s="31"/>
      <c r="O7" s="95"/>
    </row>
    <row r="8" spans="1:16" s="16" customFormat="1" ht="12.75" customHeight="1" x14ac:dyDescent="0.2">
      <c r="A8" s="70" t="s">
        <v>65</v>
      </c>
      <c r="B8" s="69">
        <f t="shared" si="0"/>
        <v>43927</v>
      </c>
      <c r="C8" s="30" t="s">
        <v>109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23"/>
      <c r="P8" s="73"/>
    </row>
    <row r="9" spans="1:16" s="16" customFormat="1" ht="12.75" customHeight="1" x14ac:dyDescent="0.2">
      <c r="A9" s="70" t="s">
        <v>66</v>
      </c>
      <c r="B9" s="69">
        <f t="shared" si="0"/>
        <v>43928</v>
      </c>
      <c r="C9" s="122" t="s">
        <v>60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158" t="s">
        <v>100</v>
      </c>
      <c r="O9" s="73"/>
    </row>
    <row r="10" spans="1:16" s="16" customFormat="1" ht="12.75" customHeight="1" x14ac:dyDescent="0.2">
      <c r="A10" s="70" t="s">
        <v>67</v>
      </c>
      <c r="B10" s="69">
        <f t="shared" si="0"/>
        <v>43929</v>
      </c>
      <c r="C10" s="30"/>
      <c r="D10" s="30"/>
      <c r="E10" s="30"/>
      <c r="F10" s="30"/>
      <c r="G10" s="30"/>
      <c r="H10" s="30"/>
      <c r="I10" s="30"/>
      <c r="J10" s="30" t="s">
        <v>50</v>
      </c>
      <c r="K10" s="30"/>
      <c r="L10" s="30"/>
      <c r="M10" s="30"/>
      <c r="N10" s="31"/>
      <c r="O10" s="23"/>
      <c r="P10" s="73"/>
    </row>
    <row r="11" spans="1:16" s="72" customFormat="1" ht="12.75" customHeight="1" x14ac:dyDescent="0.2">
      <c r="A11" s="70" t="s">
        <v>61</v>
      </c>
      <c r="B11" s="69">
        <f t="shared" si="0"/>
        <v>43930</v>
      </c>
      <c r="C11" s="30"/>
      <c r="D11" s="30"/>
      <c r="E11" s="30"/>
      <c r="F11" s="30"/>
      <c r="G11" s="30" t="s">
        <v>50</v>
      </c>
      <c r="H11" s="30"/>
      <c r="I11" s="30"/>
      <c r="J11" s="30"/>
      <c r="K11" s="30"/>
      <c r="L11" s="30"/>
      <c r="M11" s="30"/>
      <c r="N11" s="31"/>
      <c r="O11" s="93"/>
    </row>
    <row r="12" spans="1:16" s="73" customFormat="1" ht="12.75" customHeight="1" x14ac:dyDescent="0.2">
      <c r="A12" s="70" t="s">
        <v>62</v>
      </c>
      <c r="B12" s="69">
        <f t="shared" si="0"/>
        <v>43931</v>
      </c>
      <c r="C12" s="30"/>
      <c r="D12" s="30"/>
      <c r="E12" s="30"/>
      <c r="F12" s="30"/>
      <c r="G12" s="30"/>
      <c r="H12" s="30"/>
      <c r="I12" s="30"/>
      <c r="J12" s="30"/>
      <c r="K12" s="30" t="s">
        <v>39</v>
      </c>
      <c r="L12" s="30" t="s">
        <v>74</v>
      </c>
      <c r="M12" s="30"/>
      <c r="N12" s="31"/>
      <c r="O12" s="95"/>
    </row>
    <row r="13" spans="1:16" s="73" customFormat="1" ht="12.75" customHeight="1" thickBot="1" x14ac:dyDescent="0.25">
      <c r="A13" s="96" t="s">
        <v>63</v>
      </c>
      <c r="B13" s="97">
        <f t="shared" si="0"/>
        <v>43932</v>
      </c>
      <c r="C13" s="98"/>
      <c r="D13" s="98"/>
      <c r="E13" s="98"/>
      <c r="F13" s="98"/>
      <c r="G13" s="98"/>
      <c r="H13" s="98" t="s">
        <v>50</v>
      </c>
      <c r="I13" s="98"/>
      <c r="J13" s="98"/>
      <c r="K13" s="98"/>
      <c r="L13" s="98"/>
      <c r="M13" s="98"/>
      <c r="N13" s="31"/>
      <c r="O13" s="95"/>
    </row>
    <row r="14" spans="1:16" s="73" customFormat="1" ht="12.75" customHeight="1" x14ac:dyDescent="0.2">
      <c r="A14" s="70" t="s">
        <v>64</v>
      </c>
      <c r="B14" s="69">
        <f t="shared" si="0"/>
        <v>43933</v>
      </c>
      <c r="C14" s="30"/>
      <c r="D14" s="30" t="s">
        <v>75</v>
      </c>
      <c r="E14" s="151" t="s">
        <v>50</v>
      </c>
      <c r="F14" s="30"/>
      <c r="G14" s="30"/>
      <c r="H14" s="30"/>
      <c r="I14" s="30"/>
      <c r="J14" s="30"/>
      <c r="K14" s="30"/>
      <c r="L14" s="30"/>
      <c r="M14" s="30"/>
      <c r="N14" s="164" t="s">
        <v>98</v>
      </c>
      <c r="O14" s="95"/>
    </row>
    <row r="15" spans="1:16" s="73" customFormat="1" ht="12.75" customHeight="1" x14ac:dyDescent="0.2">
      <c r="A15" s="70" t="s">
        <v>65</v>
      </c>
      <c r="B15" s="69">
        <f t="shared" si="0"/>
        <v>43934</v>
      </c>
      <c r="C15" s="30" t="s">
        <v>109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  <c r="O15" s="95"/>
    </row>
    <row r="16" spans="1:16" s="94" customFormat="1" ht="12.75" customHeight="1" x14ac:dyDescent="0.2">
      <c r="A16" s="70" t="s">
        <v>66</v>
      </c>
      <c r="B16" s="69">
        <f t="shared" si="0"/>
        <v>43935</v>
      </c>
      <c r="C16" s="30"/>
      <c r="D16" s="30"/>
      <c r="E16" s="30"/>
      <c r="F16" s="30"/>
      <c r="G16" s="30"/>
      <c r="H16" s="30"/>
      <c r="I16" s="30" t="s">
        <v>50</v>
      </c>
      <c r="J16" s="30"/>
      <c r="K16" s="30"/>
      <c r="L16" s="30"/>
      <c r="M16" s="30"/>
      <c r="N16" s="67"/>
      <c r="O16" s="67"/>
      <c r="P16" s="74"/>
    </row>
    <row r="17" spans="1:16" s="92" customFormat="1" ht="12.75" customHeight="1" x14ac:dyDescent="0.2">
      <c r="A17" s="70" t="s">
        <v>67</v>
      </c>
      <c r="B17" s="69">
        <f t="shared" si="0"/>
        <v>43936</v>
      </c>
      <c r="C17" s="30"/>
      <c r="D17" s="30"/>
      <c r="E17" s="30"/>
      <c r="F17" s="30"/>
      <c r="G17" s="30"/>
      <c r="H17" s="30"/>
      <c r="I17" s="30"/>
      <c r="J17" s="30" t="s">
        <v>50</v>
      </c>
      <c r="K17" s="30"/>
      <c r="L17" s="30"/>
      <c r="M17" s="30" t="s">
        <v>79</v>
      </c>
      <c r="N17" s="31"/>
      <c r="O17" s="67"/>
      <c r="P17" s="73"/>
    </row>
    <row r="18" spans="1:16" s="34" customFormat="1" ht="12.75" customHeight="1" x14ac:dyDescent="0.2">
      <c r="A18" s="70" t="s">
        <v>61</v>
      </c>
      <c r="B18" s="69">
        <f t="shared" si="0"/>
        <v>43937</v>
      </c>
      <c r="C18" s="30"/>
      <c r="D18" s="30"/>
      <c r="E18" s="30"/>
      <c r="F18" s="30"/>
      <c r="G18" s="30" t="s">
        <v>50</v>
      </c>
      <c r="H18" s="30"/>
      <c r="I18" s="30"/>
      <c r="J18" s="30"/>
      <c r="K18" s="30"/>
      <c r="L18" s="30"/>
      <c r="M18" s="30"/>
      <c r="N18" s="31"/>
      <c r="O18" s="31"/>
      <c r="P18" s="74"/>
    </row>
    <row r="19" spans="1:16" s="73" customFormat="1" ht="12.75" customHeight="1" x14ac:dyDescent="0.2">
      <c r="A19" s="70" t="s">
        <v>62</v>
      </c>
      <c r="B19" s="69">
        <f t="shared" si="0"/>
        <v>43938</v>
      </c>
      <c r="C19" s="30"/>
      <c r="D19" s="30"/>
      <c r="E19" s="30"/>
      <c r="F19" s="30"/>
      <c r="G19" s="30"/>
      <c r="H19" s="30" t="s">
        <v>39</v>
      </c>
      <c r="I19" s="30"/>
      <c r="J19" s="30"/>
      <c r="K19" s="30"/>
      <c r="L19" s="30"/>
      <c r="M19" s="30"/>
      <c r="N19" s="31"/>
      <c r="O19" s="23"/>
    </row>
    <row r="20" spans="1:16" s="16" customFormat="1" ht="12.75" customHeight="1" thickBot="1" x14ac:dyDescent="0.25">
      <c r="A20" s="96" t="s">
        <v>63</v>
      </c>
      <c r="B20" s="97">
        <f t="shared" si="0"/>
        <v>43939</v>
      </c>
      <c r="C20" s="98"/>
      <c r="D20" s="98" t="s">
        <v>50</v>
      </c>
      <c r="E20" s="98"/>
      <c r="F20" s="98"/>
      <c r="G20" s="98"/>
      <c r="H20" s="98"/>
      <c r="I20" s="98"/>
      <c r="J20" s="98"/>
      <c r="K20" s="98"/>
      <c r="L20" s="98"/>
      <c r="M20" s="98"/>
      <c r="N20" s="31"/>
      <c r="O20" s="23"/>
      <c r="P20" s="73"/>
    </row>
    <row r="21" spans="1:16" s="16" customFormat="1" ht="12.75" customHeight="1" x14ac:dyDescent="0.2">
      <c r="A21" s="70" t="s">
        <v>64</v>
      </c>
      <c r="B21" s="69">
        <f t="shared" si="0"/>
        <v>43940</v>
      </c>
      <c r="C21" s="30" t="s">
        <v>75</v>
      </c>
      <c r="D21" s="30"/>
      <c r="E21" s="30"/>
      <c r="F21" s="30"/>
      <c r="G21" s="30"/>
      <c r="H21" s="30"/>
      <c r="I21" s="30"/>
      <c r="J21" s="30"/>
      <c r="K21" s="30" t="s">
        <v>50</v>
      </c>
      <c r="L21" s="30"/>
      <c r="M21" s="30"/>
      <c r="N21" s="31"/>
      <c r="O21" s="23"/>
      <c r="P21" s="73"/>
    </row>
    <row r="22" spans="1:16" s="16" customFormat="1" ht="12.75" customHeight="1" x14ac:dyDescent="0.2">
      <c r="A22" s="70" t="s">
        <v>65</v>
      </c>
      <c r="B22" s="69">
        <f t="shared" si="0"/>
        <v>43941</v>
      </c>
      <c r="C22" s="30" t="s">
        <v>109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23"/>
      <c r="P22" s="73"/>
    </row>
    <row r="23" spans="1:16" s="34" customFormat="1" ht="12.75" customHeight="1" x14ac:dyDescent="0.2">
      <c r="A23" s="70" t="s">
        <v>66</v>
      </c>
      <c r="B23" s="69">
        <f t="shared" si="0"/>
        <v>43942</v>
      </c>
      <c r="C23" s="30"/>
      <c r="D23" s="30"/>
      <c r="E23" s="30"/>
      <c r="F23" s="30" t="s">
        <v>50</v>
      </c>
      <c r="G23" s="30"/>
      <c r="H23" s="30"/>
      <c r="I23" s="30"/>
      <c r="J23" s="30"/>
      <c r="K23" s="30"/>
      <c r="L23" s="30"/>
      <c r="M23" s="30"/>
      <c r="N23" s="31"/>
      <c r="O23" s="31"/>
      <c r="P23" s="74"/>
    </row>
    <row r="24" spans="1:16" s="1" customFormat="1" ht="12.75" customHeight="1" x14ac:dyDescent="0.2">
      <c r="A24" s="70" t="s">
        <v>67</v>
      </c>
      <c r="B24" s="69">
        <f t="shared" si="0"/>
        <v>43943</v>
      </c>
      <c r="C24" s="30"/>
      <c r="D24" s="30"/>
      <c r="E24" s="30"/>
      <c r="F24" s="30"/>
      <c r="G24" s="30"/>
      <c r="H24" s="30"/>
      <c r="I24" s="30"/>
      <c r="J24" s="30" t="s">
        <v>50</v>
      </c>
      <c r="K24" s="30"/>
      <c r="L24" s="30"/>
      <c r="M24" s="30" t="s">
        <v>79</v>
      </c>
      <c r="N24" s="67"/>
      <c r="O24" s="64"/>
      <c r="P24" s="73"/>
    </row>
    <row r="25" spans="1:16" s="41" customFormat="1" ht="12.75" customHeight="1" x14ac:dyDescent="0.2">
      <c r="A25" s="70" t="s">
        <v>61</v>
      </c>
      <c r="B25" s="69">
        <f t="shared" si="0"/>
        <v>43944</v>
      </c>
      <c r="C25" s="30"/>
      <c r="D25" s="30"/>
      <c r="E25" s="30"/>
      <c r="F25" s="30"/>
      <c r="G25" s="30"/>
      <c r="H25" s="30"/>
      <c r="I25" s="30" t="s">
        <v>50</v>
      </c>
      <c r="J25" s="30"/>
      <c r="K25" s="30"/>
      <c r="L25" s="30"/>
      <c r="M25" s="30"/>
      <c r="N25" s="31"/>
      <c r="O25" s="67"/>
      <c r="P25" s="74"/>
    </row>
    <row r="26" spans="1:16" s="16" customFormat="1" ht="12.75" customHeight="1" x14ac:dyDescent="0.2">
      <c r="A26" s="70" t="s">
        <v>62</v>
      </c>
      <c r="B26" s="69">
        <f t="shared" si="0"/>
        <v>43945</v>
      </c>
      <c r="C26" s="30" t="s">
        <v>39</v>
      </c>
      <c r="D26" s="30"/>
      <c r="E26" s="30"/>
      <c r="F26" s="30"/>
      <c r="G26" s="30"/>
      <c r="H26" s="30"/>
      <c r="I26" s="30"/>
      <c r="J26" s="30"/>
      <c r="K26" s="30"/>
      <c r="L26" s="30" t="s">
        <v>74</v>
      </c>
      <c r="M26" s="30"/>
      <c r="N26" s="31"/>
      <c r="O26" s="23"/>
      <c r="P26" s="73"/>
    </row>
    <row r="27" spans="1:16" s="16" customFormat="1" ht="12.75" customHeight="1" thickBot="1" x14ac:dyDescent="0.25">
      <c r="A27" s="96" t="s">
        <v>63</v>
      </c>
      <c r="B27" s="97">
        <f t="shared" si="0"/>
        <v>43946</v>
      </c>
      <c r="C27" s="98"/>
      <c r="D27" s="98"/>
      <c r="E27" s="98"/>
      <c r="F27" s="98"/>
      <c r="G27" s="98" t="s">
        <v>50</v>
      </c>
      <c r="H27" s="98"/>
      <c r="I27" s="98"/>
      <c r="J27" s="98"/>
      <c r="K27" s="98"/>
      <c r="L27" s="98"/>
      <c r="M27" s="98"/>
      <c r="N27" s="31"/>
      <c r="O27" s="23"/>
      <c r="P27" s="73"/>
    </row>
    <row r="28" spans="1:16" s="16" customFormat="1" ht="12.75" customHeight="1" x14ac:dyDescent="0.2">
      <c r="A28" s="70" t="s">
        <v>64</v>
      </c>
      <c r="B28" s="69">
        <f t="shared" si="0"/>
        <v>43947</v>
      </c>
      <c r="C28" s="30"/>
      <c r="D28" s="30" t="s">
        <v>75</v>
      </c>
      <c r="E28" s="30"/>
      <c r="F28" s="30"/>
      <c r="G28" s="30"/>
      <c r="H28" s="30"/>
      <c r="I28" s="30"/>
      <c r="J28" s="30"/>
      <c r="K28" s="30" t="s">
        <v>50</v>
      </c>
      <c r="L28" s="30"/>
      <c r="M28" s="30"/>
      <c r="N28" s="31"/>
      <c r="O28" s="23"/>
      <c r="P28" s="73"/>
    </row>
    <row r="29" spans="1:16" s="16" customFormat="1" ht="12.75" customHeight="1" x14ac:dyDescent="0.2">
      <c r="A29" s="70" t="s">
        <v>65</v>
      </c>
      <c r="B29" s="69">
        <f t="shared" si="0"/>
        <v>43948</v>
      </c>
      <c r="C29" s="30" t="s">
        <v>109</v>
      </c>
      <c r="D29" s="118"/>
      <c r="E29" s="118"/>
      <c r="F29" s="118"/>
      <c r="G29" s="118"/>
      <c r="H29" s="118"/>
      <c r="I29" s="118"/>
      <c r="J29" s="118"/>
      <c r="K29" s="23"/>
      <c r="L29" s="118"/>
      <c r="M29" s="116"/>
      <c r="N29" s="31"/>
      <c r="O29" s="23"/>
      <c r="P29" s="73"/>
    </row>
    <row r="30" spans="1:16" s="16" customFormat="1" ht="12.75" customHeight="1" x14ac:dyDescent="0.2">
      <c r="A30" s="70" t="s">
        <v>66</v>
      </c>
      <c r="B30" s="69">
        <f t="shared" si="0"/>
        <v>43949</v>
      </c>
      <c r="C30" s="118"/>
      <c r="D30" s="118"/>
      <c r="E30" s="118"/>
      <c r="F30" s="118" t="s">
        <v>50</v>
      </c>
      <c r="G30" s="118"/>
      <c r="H30" s="118"/>
      <c r="I30" s="118"/>
      <c r="J30" s="118"/>
      <c r="K30" s="118"/>
      <c r="L30" s="118"/>
      <c r="M30" s="116"/>
      <c r="N30" s="31"/>
      <c r="O30" s="23"/>
      <c r="P30" s="73"/>
    </row>
    <row r="31" spans="1:16" s="16" customFormat="1" ht="12.75" customHeight="1" x14ac:dyDescent="0.2">
      <c r="A31" s="70" t="s">
        <v>67</v>
      </c>
      <c r="B31" s="69">
        <f t="shared" si="0"/>
        <v>43950</v>
      </c>
      <c r="C31" s="118"/>
      <c r="D31" s="118"/>
      <c r="E31" s="118" t="s">
        <v>50</v>
      </c>
      <c r="F31" s="118"/>
      <c r="G31" s="118"/>
      <c r="H31" s="118"/>
      <c r="I31" s="118"/>
      <c r="J31" s="118"/>
      <c r="K31" s="118"/>
      <c r="L31" s="118"/>
      <c r="M31" s="116" t="s">
        <v>79</v>
      </c>
      <c r="N31" s="67"/>
      <c r="O31" s="23"/>
    </row>
    <row r="32" spans="1:16" s="23" customFormat="1" ht="12.75" customHeight="1" x14ac:dyDescent="0.2">
      <c r="A32" s="70" t="s">
        <v>61</v>
      </c>
      <c r="B32" s="69">
        <f t="shared" si="0"/>
        <v>43951</v>
      </c>
      <c r="C32" s="118"/>
      <c r="D32" s="118" t="s">
        <v>50</v>
      </c>
      <c r="F32" s="118"/>
      <c r="G32" s="118"/>
      <c r="H32" s="118"/>
      <c r="I32" s="118"/>
      <c r="J32" s="118"/>
      <c r="K32" s="118"/>
      <c r="L32" s="118"/>
      <c r="M32" s="116"/>
      <c r="N32" s="31"/>
    </row>
    <row r="33" spans="1:16" s="95" customFormat="1" ht="12.75" customHeight="1" x14ac:dyDescent="0.2">
      <c r="A33" s="70"/>
      <c r="B33" s="6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23"/>
    </row>
    <row r="34" spans="1:16" s="28" customFormat="1" ht="12.75" customHeight="1" x14ac:dyDescent="0.2">
      <c r="B34" s="4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6" s="32" customFormat="1" ht="14.1" customHeight="1" x14ac:dyDescent="0.2">
      <c r="A35" s="28" t="s">
        <v>6</v>
      </c>
      <c r="B35" s="48"/>
      <c r="C35" s="27">
        <f>COUNTA($C$3:$C$33)</f>
        <v>7</v>
      </c>
      <c r="D35" s="27">
        <f>COUNTA($D$3:$D$33)</f>
        <v>4</v>
      </c>
      <c r="E35" s="27">
        <f>COUNTA($E$3:$E$33)</f>
        <v>4</v>
      </c>
      <c r="F35" s="27">
        <f>COUNTA($F$3:$F$33)</f>
        <v>4</v>
      </c>
      <c r="G35" s="27">
        <f>COUNTA($G$3:$G$33)</f>
        <v>3</v>
      </c>
      <c r="H35" s="27">
        <f>COUNTA($H$3:$H$33)</f>
        <v>2</v>
      </c>
      <c r="I35" s="27">
        <f>COUNTA($I$3:$I$33)</f>
        <v>3</v>
      </c>
      <c r="J35" s="27">
        <f>COUNTA($J$3:$J$33)</f>
        <v>3</v>
      </c>
      <c r="K35" s="27">
        <f>COUNTA($K$3:$K$33)</f>
        <v>4</v>
      </c>
      <c r="L35" s="27">
        <f>COUNTA($L$3:$L$33)</f>
        <v>2</v>
      </c>
      <c r="M35" s="27">
        <f>COUNTA($M$3:$M$33)</f>
        <v>3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1</v>
      </c>
      <c r="D36" s="47">
        <f>COUNTIF($D$3:$D$33,"V75")</f>
        <v>0</v>
      </c>
      <c r="E36" s="47">
        <f>COUNTIF($E$3:$E$33,"V75")</f>
        <v>1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1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4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2</v>
      </c>
      <c r="E39" s="47">
        <f>COUNTIF($E$3:$E$33,"V65")</f>
        <v>2</v>
      </c>
      <c r="F39" s="47">
        <f>COUNTIF($F$3:$F$33,"V65")</f>
        <v>4</v>
      </c>
      <c r="G39" s="47">
        <f>COUNTIF($G$3:$G$33,"V65")</f>
        <v>3</v>
      </c>
      <c r="H39" s="47">
        <f>COUNTIF($H$3:$H$33,"V65")</f>
        <v>1</v>
      </c>
      <c r="I39" s="47">
        <f>COUNTIF($I$3:$I$33,"V65")</f>
        <v>2</v>
      </c>
      <c r="J39" s="47">
        <f>COUNTIF($J$3:$J$33,"V65")</f>
        <v>3</v>
      </c>
      <c r="K39" s="47">
        <f>COUNTIF($K$3:$K$33,"V65")</f>
        <v>3</v>
      </c>
      <c r="L39" s="47">
        <f>COUNTIF($L$3:$L$33,"V65")</f>
        <v>0</v>
      </c>
      <c r="M39" s="47">
        <f>COUNTIF($M$3:$M$33,"V65")</f>
        <v>0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1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1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57</v>
      </c>
      <c r="B45" s="65"/>
      <c r="C45" s="47">
        <f>COUNTIF($C$3:$C$33,"FL")</f>
        <v>1</v>
      </c>
      <c r="D45" s="47">
        <f>COUNTIF($D$3:$D$33,"FL")</f>
        <v>2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3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A47" sqref="A47:XFD47"/>
    </sheetView>
  </sheetViews>
  <sheetFormatPr baseColWidth="10" defaultColWidth="8.5703125" defaultRowHeight="15" customHeight="1" x14ac:dyDescent="0.2"/>
  <cols>
    <col min="1" max="1" width="14.5703125" style="29" customWidth="1"/>
    <col min="2" max="2" width="11.5703125" style="29" customWidth="1"/>
    <col min="3" max="13" width="8.5703125" style="15"/>
    <col min="14" max="14" width="19.7109375" style="124" customWidth="1"/>
    <col min="15" max="16384" width="8.5703125" style="124"/>
  </cols>
  <sheetData>
    <row r="1" spans="1:16" ht="15" customHeight="1" x14ac:dyDescent="0.2">
      <c r="A1" s="29" t="s">
        <v>10</v>
      </c>
    </row>
    <row r="2" spans="1:16" s="125" customFormat="1" ht="15" customHeight="1" x14ac:dyDescent="0.2">
      <c r="A2" s="29"/>
      <c r="B2" s="18"/>
      <c r="C2" s="17" t="s">
        <v>1</v>
      </c>
      <c r="D2" s="17" t="s">
        <v>21</v>
      </c>
      <c r="E2" s="17" t="s">
        <v>22</v>
      </c>
      <c r="F2" s="17" t="s">
        <v>27</v>
      </c>
      <c r="G2" s="17" t="s">
        <v>2</v>
      </c>
      <c r="H2" s="17" t="s">
        <v>28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6" s="132" customFormat="1" ht="12.75" customHeight="1" x14ac:dyDescent="0.2">
      <c r="A3" s="126" t="s">
        <v>62</v>
      </c>
      <c r="B3" s="127">
        <f>April!B32+1</f>
        <v>43952</v>
      </c>
      <c r="C3" s="117"/>
      <c r="D3" s="106"/>
      <c r="E3" s="117"/>
      <c r="F3" s="117"/>
      <c r="G3" s="162" t="s">
        <v>74</v>
      </c>
      <c r="H3" s="117"/>
      <c r="I3" s="117" t="s">
        <v>39</v>
      </c>
      <c r="J3" s="117"/>
      <c r="K3" s="117"/>
      <c r="L3" s="117"/>
      <c r="M3" s="117"/>
      <c r="N3" s="165" t="s">
        <v>97</v>
      </c>
      <c r="O3" s="130"/>
      <c r="P3" s="131" t="s">
        <v>33</v>
      </c>
    </row>
    <row r="4" spans="1:16" s="136" customFormat="1" ht="12.75" customHeight="1" thickBot="1" x14ac:dyDescent="0.25">
      <c r="A4" s="133" t="s">
        <v>63</v>
      </c>
      <c r="B4" s="134">
        <f>B3+1</f>
        <v>43953</v>
      </c>
      <c r="C4" s="115"/>
      <c r="D4" s="115"/>
      <c r="E4" s="115"/>
      <c r="F4" s="115"/>
      <c r="G4" s="115"/>
      <c r="H4" s="115"/>
      <c r="I4" s="115"/>
      <c r="J4" s="107"/>
      <c r="K4" s="115" t="s">
        <v>50</v>
      </c>
      <c r="L4" s="107"/>
      <c r="M4" s="115"/>
      <c r="N4" s="135"/>
      <c r="O4" s="135"/>
    </row>
    <row r="5" spans="1:16" s="139" customFormat="1" ht="12.75" customHeight="1" x14ac:dyDescent="0.2">
      <c r="A5" s="137" t="s">
        <v>64</v>
      </c>
      <c r="B5" s="138">
        <f t="shared" ref="B5:B33" si="0">B4+1</f>
        <v>43954</v>
      </c>
      <c r="C5" s="116" t="s">
        <v>75</v>
      </c>
      <c r="D5" s="116"/>
      <c r="E5" s="116" t="s">
        <v>50</v>
      </c>
      <c r="F5" s="116"/>
      <c r="G5" s="116"/>
      <c r="H5" s="116"/>
      <c r="I5" s="116"/>
      <c r="J5" s="116"/>
      <c r="K5" s="160"/>
      <c r="L5" s="116"/>
      <c r="M5" s="116"/>
      <c r="N5" s="135"/>
      <c r="O5" s="130"/>
    </row>
    <row r="6" spans="1:16" s="136" customFormat="1" ht="12.75" customHeight="1" x14ac:dyDescent="0.2">
      <c r="A6" s="137" t="s">
        <v>65</v>
      </c>
      <c r="B6" s="138">
        <f t="shared" si="0"/>
        <v>43955</v>
      </c>
      <c r="C6" s="30" t="s">
        <v>109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35"/>
      <c r="O6" s="135"/>
    </row>
    <row r="7" spans="1:16" s="123" customFormat="1" ht="12.75" customHeight="1" x14ac:dyDescent="0.2">
      <c r="A7" s="137" t="s">
        <v>66</v>
      </c>
      <c r="B7" s="138">
        <f t="shared" si="0"/>
        <v>43956</v>
      </c>
      <c r="C7" s="116"/>
      <c r="D7" s="116"/>
      <c r="E7" s="116"/>
      <c r="F7" s="116" t="s">
        <v>50</v>
      </c>
      <c r="G7" s="116"/>
      <c r="H7" s="116"/>
      <c r="I7" s="116"/>
      <c r="J7" s="116"/>
      <c r="K7" s="116"/>
      <c r="L7" s="116"/>
      <c r="M7" s="116"/>
      <c r="N7" s="135"/>
      <c r="O7" s="140"/>
    </row>
    <row r="8" spans="1:16" s="123" customFormat="1" ht="12.75" customHeight="1" x14ac:dyDescent="0.2">
      <c r="A8" s="137" t="s">
        <v>67</v>
      </c>
      <c r="B8" s="138">
        <f t="shared" si="0"/>
        <v>43957</v>
      </c>
      <c r="C8" s="116"/>
      <c r="D8" s="116"/>
      <c r="E8" s="116"/>
      <c r="F8" s="116"/>
      <c r="G8" s="116"/>
      <c r="H8" s="116"/>
      <c r="I8" s="116"/>
      <c r="J8" s="116" t="s">
        <v>50</v>
      </c>
      <c r="K8" s="116"/>
      <c r="L8" s="116"/>
      <c r="M8" s="116" t="s">
        <v>50</v>
      </c>
      <c r="N8" s="135"/>
      <c r="O8" s="140"/>
    </row>
    <row r="9" spans="1:16" s="132" customFormat="1" ht="12.75" customHeight="1" x14ac:dyDescent="0.2">
      <c r="A9" s="137" t="s">
        <v>61</v>
      </c>
      <c r="B9" s="138">
        <f t="shared" si="0"/>
        <v>43958</v>
      </c>
      <c r="C9" s="116"/>
      <c r="D9" s="116"/>
      <c r="E9" s="116"/>
      <c r="F9" s="116"/>
      <c r="G9" s="116" t="s">
        <v>50</v>
      </c>
      <c r="H9" s="116"/>
      <c r="I9" s="116"/>
      <c r="J9" s="116"/>
      <c r="K9" s="116"/>
      <c r="L9" s="116"/>
      <c r="M9" s="116"/>
      <c r="N9" s="135"/>
      <c r="O9" s="140"/>
    </row>
    <row r="10" spans="1:16" s="80" customFormat="1" ht="12.75" customHeight="1" x14ac:dyDescent="0.2">
      <c r="A10" s="137" t="s">
        <v>62</v>
      </c>
      <c r="B10" s="138">
        <f t="shared" si="0"/>
        <v>43959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 t="s">
        <v>74</v>
      </c>
      <c r="M10" s="116"/>
      <c r="N10" s="159" t="s">
        <v>70</v>
      </c>
      <c r="O10" s="141"/>
    </row>
    <row r="11" spans="1:16" s="86" customFormat="1" ht="12.75" customHeight="1" thickBot="1" x14ac:dyDescent="0.25">
      <c r="A11" s="133" t="s">
        <v>63</v>
      </c>
      <c r="B11" s="134">
        <f t="shared" si="0"/>
        <v>43960</v>
      </c>
      <c r="C11" s="115"/>
      <c r="D11" s="115"/>
      <c r="E11" s="107"/>
      <c r="F11" s="115"/>
      <c r="G11" s="115"/>
      <c r="H11" s="115" t="s">
        <v>50</v>
      </c>
      <c r="I11" s="115"/>
      <c r="J11" s="115"/>
      <c r="K11" s="115"/>
      <c r="L11" s="115"/>
      <c r="M11" s="115"/>
      <c r="N11" s="135"/>
      <c r="O11" s="135"/>
    </row>
    <row r="12" spans="1:16" s="142" customFormat="1" ht="12.75" customHeight="1" x14ac:dyDescent="0.2">
      <c r="A12" s="137" t="s">
        <v>64</v>
      </c>
      <c r="B12" s="138">
        <f t="shared" si="0"/>
        <v>43961</v>
      </c>
      <c r="C12" s="116"/>
      <c r="D12" s="116" t="s">
        <v>75</v>
      </c>
      <c r="E12" s="116"/>
      <c r="F12" s="116"/>
      <c r="G12" s="116"/>
      <c r="H12" s="22"/>
      <c r="I12" s="116"/>
      <c r="J12" s="116"/>
      <c r="K12" s="116" t="s">
        <v>50</v>
      </c>
      <c r="L12" s="116"/>
      <c r="M12" s="116"/>
      <c r="N12" s="135"/>
      <c r="O12" s="140"/>
    </row>
    <row r="13" spans="1:16" s="86" customFormat="1" ht="12.75" customHeight="1" x14ac:dyDescent="0.2">
      <c r="A13" s="137" t="s">
        <v>65</v>
      </c>
      <c r="B13" s="138">
        <f t="shared" si="0"/>
        <v>43962</v>
      </c>
      <c r="C13" s="30" t="s">
        <v>109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35"/>
      <c r="O13" s="135"/>
    </row>
    <row r="14" spans="1:16" s="123" customFormat="1" ht="12.75" customHeight="1" x14ac:dyDescent="0.2">
      <c r="A14" s="137" t="s">
        <v>66</v>
      </c>
      <c r="B14" s="138">
        <f t="shared" si="0"/>
        <v>43963</v>
      </c>
      <c r="C14" s="163" t="s">
        <v>60</v>
      </c>
      <c r="D14" s="116"/>
      <c r="E14" s="116"/>
      <c r="F14" s="116"/>
      <c r="G14" s="116"/>
      <c r="H14" s="116"/>
      <c r="I14" s="151" t="s">
        <v>50</v>
      </c>
      <c r="J14" s="30"/>
      <c r="K14" s="30"/>
      <c r="L14" s="30"/>
      <c r="M14" s="30"/>
      <c r="N14" s="158" t="s">
        <v>83</v>
      </c>
      <c r="O14" s="140"/>
    </row>
    <row r="15" spans="1:16" s="142" customFormat="1" ht="12.75" customHeight="1" x14ac:dyDescent="0.2">
      <c r="A15" s="126" t="s">
        <v>67</v>
      </c>
      <c r="B15" s="127">
        <f t="shared" si="0"/>
        <v>43964</v>
      </c>
      <c r="C15" s="117"/>
      <c r="D15" s="117"/>
      <c r="E15" s="117" t="s">
        <v>50</v>
      </c>
      <c r="F15" s="117"/>
      <c r="G15" s="117"/>
      <c r="H15" s="117"/>
      <c r="I15" s="117"/>
      <c r="J15" s="117"/>
      <c r="K15" s="117"/>
      <c r="L15" s="117"/>
      <c r="M15" s="117" t="s">
        <v>50</v>
      </c>
      <c r="N15" s="135"/>
      <c r="O15" s="140"/>
    </row>
    <row r="16" spans="1:16" s="132" customFormat="1" ht="12.75" customHeight="1" x14ac:dyDescent="0.2">
      <c r="A16" s="137" t="s">
        <v>61</v>
      </c>
      <c r="B16" s="138">
        <f t="shared" si="0"/>
        <v>43965</v>
      </c>
      <c r="C16" s="116"/>
      <c r="D16" s="116"/>
      <c r="E16" s="116"/>
      <c r="F16" s="116"/>
      <c r="G16" s="116"/>
      <c r="H16" s="116"/>
      <c r="I16" s="116"/>
      <c r="J16" s="116" t="s">
        <v>50</v>
      </c>
      <c r="K16" s="116"/>
      <c r="L16" s="116"/>
      <c r="M16" s="116"/>
      <c r="N16" s="135"/>
      <c r="O16" s="128"/>
    </row>
    <row r="17" spans="1:16" s="123" customFormat="1" ht="12.75" customHeight="1" x14ac:dyDescent="0.2">
      <c r="A17" s="137" t="s">
        <v>62</v>
      </c>
      <c r="B17" s="138">
        <f t="shared" si="0"/>
        <v>43966</v>
      </c>
      <c r="C17" s="116"/>
      <c r="D17" s="116" t="s">
        <v>39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35"/>
      <c r="O17" s="140"/>
    </row>
    <row r="18" spans="1:16" s="123" customFormat="1" ht="12.75" customHeight="1" thickBot="1" x14ac:dyDescent="0.25">
      <c r="A18" s="133" t="s">
        <v>63</v>
      </c>
      <c r="B18" s="134">
        <f t="shared" si="0"/>
        <v>43967</v>
      </c>
      <c r="C18" s="115"/>
      <c r="D18" s="115"/>
      <c r="E18" s="115"/>
      <c r="F18" s="115" t="s">
        <v>50</v>
      </c>
      <c r="G18" s="115"/>
      <c r="H18" s="115"/>
      <c r="I18" s="115"/>
      <c r="J18" s="115"/>
      <c r="K18" s="115"/>
      <c r="L18" s="115"/>
      <c r="M18" s="115"/>
      <c r="N18" s="135"/>
      <c r="O18" s="140"/>
    </row>
    <row r="19" spans="1:16" s="132" customFormat="1" ht="12.75" customHeight="1" x14ac:dyDescent="0.2">
      <c r="A19" s="126" t="s">
        <v>64</v>
      </c>
      <c r="B19" s="127">
        <f t="shared" si="0"/>
        <v>43968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 t="s">
        <v>50</v>
      </c>
      <c r="N19" s="129"/>
      <c r="O19" s="128"/>
      <c r="P19" s="143"/>
    </row>
    <row r="20" spans="1:16" s="136" customFormat="1" ht="12.75" customHeight="1" x14ac:dyDescent="0.2">
      <c r="A20" s="137" t="s">
        <v>65</v>
      </c>
      <c r="B20" s="138">
        <f t="shared" si="0"/>
        <v>43969</v>
      </c>
      <c r="C20" s="30" t="s">
        <v>109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35"/>
      <c r="O20" s="135"/>
    </row>
    <row r="21" spans="1:16" s="142" customFormat="1" ht="12.75" customHeight="1" x14ac:dyDescent="0.2">
      <c r="A21" s="137" t="s">
        <v>66</v>
      </c>
      <c r="B21" s="138">
        <f t="shared" si="0"/>
        <v>43970</v>
      </c>
      <c r="C21" s="116"/>
      <c r="D21" s="116"/>
      <c r="E21" s="116"/>
      <c r="F21" s="22"/>
      <c r="G21" s="116"/>
      <c r="H21" s="116"/>
      <c r="I21" s="116" t="s">
        <v>50</v>
      </c>
      <c r="J21" s="116"/>
      <c r="K21" s="116"/>
      <c r="L21" s="116"/>
      <c r="M21" s="116"/>
      <c r="N21" s="140"/>
      <c r="O21" s="140"/>
    </row>
    <row r="22" spans="1:16" s="142" customFormat="1" ht="12.75" customHeight="1" x14ac:dyDescent="0.2">
      <c r="A22" s="137" t="s">
        <v>67</v>
      </c>
      <c r="B22" s="138">
        <f t="shared" si="0"/>
        <v>43971</v>
      </c>
      <c r="C22" s="116"/>
      <c r="D22" s="116"/>
      <c r="E22" s="116"/>
      <c r="F22" s="116"/>
      <c r="G22" s="116"/>
      <c r="H22" s="116"/>
      <c r="I22" s="116"/>
      <c r="J22" s="116" t="s">
        <v>50</v>
      </c>
      <c r="K22" s="116"/>
      <c r="L22" s="116"/>
      <c r="M22" s="116"/>
      <c r="N22" s="140"/>
      <c r="O22" s="140"/>
    </row>
    <row r="23" spans="1:16" s="132" customFormat="1" ht="12.75" customHeight="1" x14ac:dyDescent="0.2">
      <c r="A23" s="137" t="s">
        <v>61</v>
      </c>
      <c r="B23" s="138">
        <f t="shared" si="0"/>
        <v>43972</v>
      </c>
      <c r="C23" s="116"/>
      <c r="D23" s="116"/>
      <c r="E23" s="116"/>
      <c r="F23" s="116"/>
      <c r="G23" s="116"/>
      <c r="H23" s="116" t="s">
        <v>50</v>
      </c>
      <c r="I23" s="116"/>
      <c r="J23" s="116"/>
      <c r="K23" s="116"/>
      <c r="L23" s="116"/>
      <c r="M23" s="116"/>
      <c r="N23" s="140"/>
      <c r="O23" s="128"/>
    </row>
    <row r="24" spans="1:16" s="123" customFormat="1" ht="12.75" customHeight="1" x14ac:dyDescent="0.2">
      <c r="A24" s="137" t="s">
        <v>62</v>
      </c>
      <c r="B24" s="138">
        <f t="shared" si="0"/>
        <v>43973</v>
      </c>
      <c r="C24" s="116"/>
      <c r="D24" s="116"/>
      <c r="E24" s="116"/>
      <c r="F24" s="116"/>
      <c r="G24" s="116" t="s">
        <v>39</v>
      </c>
      <c r="H24" s="116"/>
      <c r="I24" s="116"/>
      <c r="J24" s="116"/>
      <c r="K24" s="116"/>
      <c r="L24" s="116" t="s">
        <v>74</v>
      </c>
      <c r="M24" s="116"/>
      <c r="N24" s="140"/>
      <c r="O24" s="140"/>
    </row>
    <row r="25" spans="1:16" s="136" customFormat="1" ht="12.75" customHeight="1" thickBot="1" x14ac:dyDescent="0.25">
      <c r="A25" s="133" t="s">
        <v>63</v>
      </c>
      <c r="B25" s="134">
        <f t="shared" si="0"/>
        <v>43974</v>
      </c>
      <c r="C25" s="115"/>
      <c r="D25" s="115" t="s">
        <v>50</v>
      </c>
      <c r="E25" s="115"/>
      <c r="F25" s="115"/>
      <c r="G25" s="107"/>
      <c r="H25" s="115"/>
      <c r="I25" s="115"/>
      <c r="J25" s="115"/>
      <c r="K25" s="115"/>
      <c r="L25" s="115"/>
      <c r="M25" s="115"/>
      <c r="N25" s="135"/>
      <c r="O25" s="135"/>
    </row>
    <row r="26" spans="1:16" s="136" customFormat="1" ht="12.75" customHeight="1" x14ac:dyDescent="0.2">
      <c r="A26" s="126" t="s">
        <v>64</v>
      </c>
      <c r="B26" s="127">
        <f t="shared" si="0"/>
        <v>43975</v>
      </c>
      <c r="C26" s="117"/>
      <c r="D26" s="117"/>
      <c r="E26" s="117"/>
      <c r="F26" s="117"/>
      <c r="G26" s="106"/>
      <c r="H26" s="117"/>
      <c r="I26" s="117"/>
      <c r="J26" s="117"/>
      <c r="K26" s="117" t="s">
        <v>50</v>
      </c>
      <c r="L26" s="117"/>
      <c r="M26" s="117"/>
      <c r="N26" s="135"/>
      <c r="O26" s="135"/>
    </row>
    <row r="27" spans="1:16" s="139" customFormat="1" ht="12.75" customHeight="1" x14ac:dyDescent="0.2">
      <c r="A27" s="137" t="s">
        <v>65</v>
      </c>
      <c r="B27" s="138">
        <f t="shared" si="0"/>
        <v>43976</v>
      </c>
      <c r="C27" s="30" t="s">
        <v>109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35"/>
      <c r="O27" s="135"/>
    </row>
    <row r="28" spans="1:16" s="123" customFormat="1" ht="12.75" customHeight="1" x14ac:dyDescent="0.2">
      <c r="A28" s="137" t="s">
        <v>66</v>
      </c>
      <c r="B28" s="138">
        <f t="shared" si="0"/>
        <v>43977</v>
      </c>
      <c r="C28" s="160"/>
      <c r="D28" s="116"/>
      <c r="E28" s="116"/>
      <c r="F28" s="116" t="s">
        <v>50</v>
      </c>
      <c r="G28" s="116"/>
      <c r="H28" s="116"/>
      <c r="I28" s="116"/>
      <c r="J28" s="116"/>
      <c r="K28" s="116"/>
      <c r="L28" s="116"/>
      <c r="M28" s="116"/>
      <c r="O28" s="140"/>
    </row>
    <row r="29" spans="1:16" s="123" customFormat="1" ht="12.75" customHeight="1" x14ac:dyDescent="0.2">
      <c r="A29" s="137" t="s">
        <v>67</v>
      </c>
      <c r="B29" s="138">
        <f t="shared" si="0"/>
        <v>43978</v>
      </c>
      <c r="C29" s="116"/>
      <c r="D29" s="116"/>
      <c r="E29" s="116" t="s">
        <v>50</v>
      </c>
      <c r="F29" s="116"/>
      <c r="G29" s="116"/>
      <c r="H29" s="116"/>
      <c r="I29" s="116"/>
      <c r="J29" s="116"/>
      <c r="K29" s="116"/>
      <c r="L29" s="116"/>
      <c r="M29" s="116" t="s">
        <v>50</v>
      </c>
      <c r="N29" s="141"/>
      <c r="O29" s="140"/>
    </row>
    <row r="30" spans="1:16" s="132" customFormat="1" ht="12.75" customHeight="1" x14ac:dyDescent="0.2">
      <c r="A30" s="137" t="s">
        <v>61</v>
      </c>
      <c r="B30" s="138">
        <f t="shared" si="0"/>
        <v>43979</v>
      </c>
      <c r="C30" s="116"/>
      <c r="D30" s="116"/>
      <c r="E30" s="116"/>
      <c r="F30" s="116"/>
      <c r="G30" s="116" t="s">
        <v>50</v>
      </c>
      <c r="H30" s="116"/>
      <c r="I30" s="116"/>
      <c r="J30" s="116"/>
      <c r="K30" s="116"/>
      <c r="L30" s="116"/>
      <c r="M30" s="116"/>
      <c r="N30" s="135"/>
      <c r="O30" s="140"/>
    </row>
    <row r="31" spans="1:16" s="123" customFormat="1" ht="12.75" customHeight="1" x14ac:dyDescent="0.2">
      <c r="A31" s="137" t="s">
        <v>62</v>
      </c>
      <c r="B31" s="138">
        <f t="shared" si="0"/>
        <v>43980</v>
      </c>
      <c r="C31" s="116"/>
      <c r="D31" s="116"/>
      <c r="E31" s="116"/>
      <c r="F31" s="116"/>
      <c r="G31" s="116"/>
      <c r="H31" s="116"/>
      <c r="I31" s="116"/>
      <c r="J31" s="116" t="s">
        <v>74</v>
      </c>
      <c r="K31" s="116"/>
      <c r="L31" s="116"/>
      <c r="M31" s="116"/>
      <c r="N31" s="159" t="s">
        <v>85</v>
      </c>
      <c r="O31" s="140"/>
    </row>
    <row r="32" spans="1:16" s="139" customFormat="1" ht="12.75" customHeight="1" thickBot="1" x14ac:dyDescent="0.25">
      <c r="A32" s="133" t="s">
        <v>63</v>
      </c>
      <c r="B32" s="134">
        <f t="shared" si="0"/>
        <v>43981</v>
      </c>
      <c r="C32" s="115"/>
      <c r="D32" s="115"/>
      <c r="E32" s="115"/>
      <c r="F32" s="115"/>
      <c r="G32" s="115"/>
      <c r="H32" s="115"/>
      <c r="I32" s="115" t="s">
        <v>50</v>
      </c>
      <c r="J32" s="115"/>
      <c r="K32" s="115"/>
      <c r="L32" s="115"/>
      <c r="M32" s="115"/>
      <c r="N32" s="159" t="s">
        <v>85</v>
      </c>
      <c r="O32" s="130"/>
    </row>
    <row r="33" spans="1:16" s="139" customFormat="1" ht="12.75" customHeight="1" x14ac:dyDescent="0.2">
      <c r="A33" s="137" t="s">
        <v>64</v>
      </c>
      <c r="B33" s="138">
        <f t="shared" si="0"/>
        <v>43982</v>
      </c>
      <c r="C33" s="116"/>
      <c r="D33" s="116" t="s">
        <v>75</v>
      </c>
      <c r="E33" s="116"/>
      <c r="F33" s="116"/>
      <c r="G33" s="116"/>
      <c r="H33" s="116"/>
      <c r="I33" s="116"/>
      <c r="J33" s="116"/>
      <c r="K33" s="116" t="s">
        <v>50</v>
      </c>
      <c r="L33" s="116"/>
      <c r="M33" s="116"/>
      <c r="N33" s="135"/>
      <c r="O33" s="130"/>
    </row>
    <row r="34" spans="1:16" s="86" customFormat="1" ht="12.75" customHeight="1" x14ac:dyDescent="0.2">
      <c r="A34" s="137"/>
      <c r="B34" s="138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44"/>
      <c r="O34" s="80"/>
      <c r="P34" s="80"/>
    </row>
    <row r="35" spans="1:16" s="147" customFormat="1" ht="14.1" customHeight="1" x14ac:dyDescent="0.2">
      <c r="A35" s="145" t="s">
        <v>6</v>
      </c>
      <c r="B35" s="146"/>
      <c r="C35" s="27">
        <f>COUNTA($C$3:$C$33)</f>
        <v>6</v>
      </c>
      <c r="D35" s="27">
        <f>COUNTA($D$3:$D$33)</f>
        <v>4</v>
      </c>
      <c r="E35" s="27">
        <f>COUNTA($E$3:$E$33)</f>
        <v>3</v>
      </c>
      <c r="F35" s="27">
        <f>COUNTA($F$3:$F$33)</f>
        <v>3</v>
      </c>
      <c r="G35" s="27">
        <f>COUNTA($G$3:$G$33)</f>
        <v>4</v>
      </c>
      <c r="H35" s="27">
        <f>COUNTA($H$3:$H$33)</f>
        <v>2</v>
      </c>
      <c r="I35" s="27">
        <f>COUNTA($I$3:$I$33)</f>
        <v>4</v>
      </c>
      <c r="J35" s="27">
        <f>COUNTA($J$3:$J$33)</f>
        <v>4</v>
      </c>
      <c r="K35" s="27">
        <f>COUNTA($K$3:$K$33)</f>
        <v>4</v>
      </c>
      <c r="L35" s="27">
        <f>COUNTA($L$3:$L$33)</f>
        <v>2</v>
      </c>
      <c r="M35" s="27">
        <f>COUNTA($M$3:$M$33)</f>
        <v>4</v>
      </c>
      <c r="N35" s="140"/>
      <c r="O35" s="124"/>
      <c r="P35" s="124"/>
    </row>
    <row r="36" spans="1:16" s="147" customFormat="1" ht="14.1" customHeight="1" x14ac:dyDescent="0.2">
      <c r="A36" s="148" t="s">
        <v>39</v>
      </c>
      <c r="B36" s="149"/>
      <c r="C36" s="47">
        <f>COUNTIF($C$3:$C$33,"V75")</f>
        <v>0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1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140"/>
      <c r="O36" s="124"/>
      <c r="P36" s="124"/>
    </row>
    <row r="37" spans="1:16" s="147" customFormat="1" ht="14.1" customHeight="1" x14ac:dyDescent="0.2">
      <c r="A37" s="144" t="s">
        <v>56</v>
      </c>
      <c r="B37" s="149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140"/>
      <c r="O37" s="124"/>
      <c r="P37" s="124"/>
    </row>
    <row r="38" spans="1:16" s="147" customFormat="1" ht="14.1" customHeight="1" x14ac:dyDescent="0.2">
      <c r="A38" s="144" t="s">
        <v>109</v>
      </c>
      <c r="B38" s="149"/>
      <c r="C38" s="47">
        <f>COUNTIF($C$3:$C$33,"V75M")</f>
        <v>4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140"/>
      <c r="O38" s="124"/>
      <c r="P38" s="124"/>
    </row>
    <row r="39" spans="1:16" s="147" customFormat="1" ht="14.1" customHeight="1" x14ac:dyDescent="0.2">
      <c r="A39" s="144" t="s">
        <v>50</v>
      </c>
      <c r="B39" s="149"/>
      <c r="C39" s="47">
        <f>COUNTIF($C$3:$C$33,"V65")</f>
        <v>0</v>
      </c>
      <c r="D39" s="47">
        <f>COUNTIF($D$3:$D$33,"V65")</f>
        <v>1</v>
      </c>
      <c r="E39" s="47">
        <f>COUNTIF($E$3:$E$33,"V65")</f>
        <v>3</v>
      </c>
      <c r="F39" s="47">
        <f>COUNTIF($F$3:$F$33,"V65")</f>
        <v>3</v>
      </c>
      <c r="G39" s="47">
        <f>COUNTIF($G$3:$G$33,"V65")</f>
        <v>2</v>
      </c>
      <c r="H39" s="47">
        <f>COUNTIF($H$3:$H$33,"V65")</f>
        <v>2</v>
      </c>
      <c r="I39" s="47">
        <f>COUNTIF($I$3:$I$33,"V65")</f>
        <v>3</v>
      </c>
      <c r="J39" s="47">
        <f>COUNTIF($J$3:$J$33,"V65")</f>
        <v>3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4</v>
      </c>
      <c r="N39" s="140"/>
      <c r="O39" s="124"/>
      <c r="P39" s="124"/>
    </row>
    <row r="40" spans="1:16" s="147" customFormat="1" ht="14.1" customHeight="1" x14ac:dyDescent="0.2">
      <c r="A40" s="144" t="s">
        <v>48</v>
      </c>
      <c r="B40" s="149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1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1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140"/>
      <c r="O40" s="124"/>
      <c r="P40" s="124"/>
    </row>
    <row r="41" spans="1:16" s="147" customFormat="1" ht="14.1" customHeight="1" x14ac:dyDescent="0.2">
      <c r="A41" s="144" t="s">
        <v>46</v>
      </c>
      <c r="B41" s="149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140"/>
      <c r="O41" s="124"/>
      <c r="P41" s="124"/>
    </row>
    <row r="42" spans="1:16" s="147" customFormat="1" ht="14.1" customHeight="1" x14ac:dyDescent="0.2">
      <c r="A42" s="144" t="s">
        <v>60</v>
      </c>
      <c r="B42" s="149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140"/>
      <c r="O42" s="124"/>
      <c r="P42" s="124"/>
    </row>
    <row r="43" spans="1:16" s="147" customFormat="1" ht="14.1" customHeight="1" x14ac:dyDescent="0.2">
      <c r="A43" s="148" t="s">
        <v>31</v>
      </c>
      <c r="B43" s="149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140"/>
      <c r="O43" s="124"/>
      <c r="P43" s="124"/>
    </row>
    <row r="44" spans="1:16" s="147" customFormat="1" ht="14.1" customHeight="1" x14ac:dyDescent="0.2">
      <c r="A44" s="144" t="s">
        <v>58</v>
      </c>
      <c r="B44" s="149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140"/>
      <c r="O44" s="124"/>
      <c r="P44" s="124"/>
    </row>
    <row r="45" spans="1:16" s="147" customFormat="1" ht="14.1" customHeight="1" x14ac:dyDescent="0.2">
      <c r="A45" s="144" t="s">
        <v>57</v>
      </c>
      <c r="B45" s="149"/>
      <c r="C45" s="47">
        <f>COUNTIF($C$3:$C$33,"FL")</f>
        <v>1</v>
      </c>
      <c r="D45" s="47">
        <f>COUNTIF($D$3:$D$33,"FL")</f>
        <v>2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140"/>
      <c r="O45" s="124"/>
      <c r="P45" s="124"/>
    </row>
    <row r="46" spans="1:16" s="147" customFormat="1" ht="14.1" customHeight="1" x14ac:dyDescent="0.2">
      <c r="A46" s="144" t="s">
        <v>42</v>
      </c>
      <c r="B46" s="149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140"/>
      <c r="O46" s="124"/>
      <c r="P46" s="124"/>
    </row>
    <row r="47" spans="1:16" s="147" customFormat="1" ht="15" customHeight="1" x14ac:dyDescent="0.2">
      <c r="A47" s="150"/>
      <c r="B47" s="146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40"/>
      <c r="O47" s="124"/>
      <c r="P47" s="124"/>
    </row>
    <row r="48" spans="1:16" s="147" customFormat="1" ht="15" customHeight="1" x14ac:dyDescent="0.2">
      <c r="A48" s="150"/>
      <c r="B48" s="146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40"/>
      <c r="O48" s="124"/>
      <c r="P48" s="124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A47" sqref="A47:XFD47"/>
    </sheetView>
  </sheetViews>
  <sheetFormatPr baseColWidth="10" defaultColWidth="9.140625" defaultRowHeight="12.75" x14ac:dyDescent="0.2"/>
  <cols>
    <col min="1" max="1" width="16" style="29" customWidth="1"/>
    <col min="2" max="2" width="8.85546875" style="52" customWidth="1"/>
    <col min="3" max="8" width="7.5703125" style="20" customWidth="1"/>
    <col min="9" max="9" width="8.5703125" style="20" customWidth="1"/>
    <col min="10" max="11" width="7.5703125" style="20" customWidth="1"/>
    <col min="12" max="12" width="7.5703125" style="15" customWidth="1"/>
    <col min="13" max="13" width="8.42578125" style="20" customWidth="1"/>
    <col min="14" max="14" width="27.42578125" customWidth="1"/>
    <col min="15" max="15" width="22" customWidth="1"/>
  </cols>
  <sheetData>
    <row r="1" spans="1:14" x14ac:dyDescent="0.2">
      <c r="A1" s="29" t="s">
        <v>11</v>
      </c>
    </row>
    <row r="2" spans="1:14" s="2" customFormat="1" x14ac:dyDescent="0.2">
      <c r="A2" s="29"/>
      <c r="B2" s="53"/>
      <c r="C2" s="17" t="s">
        <v>1</v>
      </c>
      <c r="D2" s="17" t="s">
        <v>21</v>
      </c>
      <c r="E2" s="17" t="s">
        <v>22</v>
      </c>
      <c r="F2" s="17" t="s">
        <v>27</v>
      </c>
      <c r="G2" s="17" t="s">
        <v>2</v>
      </c>
      <c r="H2" s="17" t="s">
        <v>26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4" s="73" customFormat="1" ht="12.75" customHeight="1" x14ac:dyDescent="0.2">
      <c r="A3" s="68" t="s">
        <v>65</v>
      </c>
      <c r="B3" s="69">
        <f>Mai!B33+1</f>
        <v>43983</v>
      </c>
      <c r="C3" s="30" t="s">
        <v>109</v>
      </c>
      <c r="D3" s="116"/>
      <c r="E3" s="116"/>
      <c r="F3" s="116"/>
      <c r="G3" s="116"/>
      <c r="H3" s="116"/>
      <c r="I3" s="116"/>
      <c r="J3" s="116"/>
      <c r="K3" s="23"/>
      <c r="L3" s="116"/>
      <c r="M3" s="116"/>
      <c r="N3" s="31"/>
    </row>
    <row r="4" spans="1:14" s="16" customFormat="1" ht="12.75" customHeight="1" x14ac:dyDescent="0.2">
      <c r="A4" s="70" t="s">
        <v>66</v>
      </c>
      <c r="B4" s="69">
        <f>B3+1</f>
        <v>43984</v>
      </c>
      <c r="C4" s="116"/>
      <c r="D4" s="116"/>
      <c r="E4" s="116"/>
      <c r="F4" s="160"/>
      <c r="G4" s="116"/>
      <c r="H4" s="116" t="s">
        <v>50</v>
      </c>
      <c r="I4" s="116"/>
      <c r="J4" s="116"/>
      <c r="K4" s="116"/>
      <c r="L4" s="116"/>
      <c r="M4" s="116"/>
    </row>
    <row r="5" spans="1:14" s="16" customFormat="1" ht="12.75" customHeight="1" x14ac:dyDescent="0.2">
      <c r="A5" s="70" t="s">
        <v>67</v>
      </c>
      <c r="B5" s="69">
        <f t="shared" ref="B5:B32" si="0">B4+1</f>
        <v>43985</v>
      </c>
      <c r="C5" s="116"/>
      <c r="D5" s="116"/>
      <c r="E5" s="116" t="s">
        <v>50</v>
      </c>
      <c r="F5" s="116"/>
      <c r="G5" s="116"/>
      <c r="H5" s="116"/>
      <c r="I5" s="116"/>
      <c r="J5" s="116"/>
      <c r="K5" s="116"/>
      <c r="L5" s="116"/>
      <c r="M5" s="116" t="s">
        <v>50</v>
      </c>
      <c r="N5" s="31"/>
    </row>
    <row r="6" spans="1:14" s="74" customFormat="1" ht="12.75" customHeight="1" x14ac:dyDescent="0.2">
      <c r="A6" s="70" t="s">
        <v>61</v>
      </c>
      <c r="B6" s="69">
        <f t="shared" si="0"/>
        <v>43986</v>
      </c>
      <c r="C6" s="116"/>
      <c r="D6" s="116"/>
      <c r="E6" s="116"/>
      <c r="F6" s="116"/>
      <c r="G6" s="116" t="s">
        <v>50</v>
      </c>
      <c r="H6" s="116"/>
      <c r="I6" s="116"/>
      <c r="J6" s="23"/>
      <c r="K6" s="116"/>
      <c r="L6" s="116"/>
      <c r="M6" s="116"/>
      <c r="N6" s="31"/>
    </row>
    <row r="7" spans="1:14" s="73" customFormat="1" ht="12.75" customHeight="1" x14ac:dyDescent="0.2">
      <c r="A7" s="70" t="s">
        <v>62</v>
      </c>
      <c r="B7" s="69">
        <f t="shared" si="0"/>
        <v>43987</v>
      </c>
      <c r="C7" s="116"/>
      <c r="D7" s="116"/>
      <c r="E7" s="116"/>
      <c r="F7" s="116"/>
      <c r="G7" s="116"/>
      <c r="H7" s="116"/>
      <c r="I7" s="116"/>
      <c r="J7" s="116" t="s">
        <v>39</v>
      </c>
      <c r="K7" s="116"/>
      <c r="L7" s="116" t="s">
        <v>74</v>
      </c>
      <c r="M7" s="116"/>
      <c r="N7" s="31"/>
    </row>
    <row r="8" spans="1:14" s="16" customFormat="1" ht="12.75" customHeight="1" thickBot="1" x14ac:dyDescent="0.25">
      <c r="A8" s="96" t="s">
        <v>63</v>
      </c>
      <c r="B8" s="97">
        <f t="shared" si="0"/>
        <v>43988</v>
      </c>
      <c r="C8" s="115"/>
      <c r="D8" s="115"/>
      <c r="E8" s="115"/>
      <c r="F8" s="115" t="s">
        <v>50</v>
      </c>
      <c r="G8" s="115"/>
      <c r="H8" s="115"/>
      <c r="I8" s="115"/>
      <c r="J8" s="115"/>
      <c r="K8" s="115"/>
      <c r="L8" s="115"/>
      <c r="M8" s="115"/>
      <c r="N8" s="23"/>
    </row>
    <row r="9" spans="1:14" s="16" customFormat="1" ht="12.75" customHeight="1" x14ac:dyDescent="0.2">
      <c r="A9" s="70" t="s">
        <v>64</v>
      </c>
      <c r="B9" s="69">
        <f t="shared" si="0"/>
        <v>43989</v>
      </c>
      <c r="C9" s="116"/>
      <c r="D9" s="22" t="s">
        <v>75</v>
      </c>
      <c r="E9" s="116"/>
      <c r="F9" s="116"/>
      <c r="G9" s="116"/>
      <c r="H9" s="116"/>
      <c r="I9" s="116"/>
      <c r="J9" s="23"/>
      <c r="K9" s="116" t="s">
        <v>50</v>
      </c>
      <c r="L9" s="116"/>
      <c r="M9" s="116"/>
      <c r="N9" s="31"/>
    </row>
    <row r="10" spans="1:14" s="16" customFormat="1" ht="12.75" customHeight="1" x14ac:dyDescent="0.2">
      <c r="A10" s="103" t="s">
        <v>65</v>
      </c>
      <c r="B10" s="69">
        <f t="shared" si="0"/>
        <v>43990</v>
      </c>
      <c r="C10" s="30" t="s">
        <v>109</v>
      </c>
      <c r="D10" s="116"/>
      <c r="E10" s="23"/>
      <c r="F10" s="116"/>
      <c r="G10" s="116"/>
      <c r="H10" s="116"/>
      <c r="I10" s="116"/>
      <c r="J10" s="116"/>
      <c r="K10" s="23"/>
      <c r="L10" s="116"/>
      <c r="M10" s="116"/>
      <c r="N10" s="31"/>
    </row>
    <row r="11" spans="1:14" s="34" customFormat="1" ht="12.75" customHeight="1" x14ac:dyDescent="0.2">
      <c r="A11" s="70" t="s">
        <v>66</v>
      </c>
      <c r="B11" s="69">
        <f t="shared" si="0"/>
        <v>43991</v>
      </c>
      <c r="C11" s="116"/>
      <c r="D11" s="116"/>
      <c r="E11" s="116"/>
      <c r="F11" s="116"/>
      <c r="G11" s="116"/>
      <c r="H11" s="116"/>
      <c r="I11" s="116" t="s">
        <v>50</v>
      </c>
      <c r="J11" s="116"/>
      <c r="K11" s="160"/>
      <c r="L11" s="116"/>
      <c r="M11" s="116"/>
      <c r="N11" s="166" t="s">
        <v>84</v>
      </c>
    </row>
    <row r="12" spans="1:14" s="16" customFormat="1" ht="12.75" customHeight="1" x14ac:dyDescent="0.2">
      <c r="A12" s="70" t="s">
        <v>67</v>
      </c>
      <c r="B12" s="69">
        <f t="shared" si="0"/>
        <v>43992</v>
      </c>
      <c r="C12" s="116"/>
      <c r="D12" s="116"/>
      <c r="E12" s="116" t="s">
        <v>50</v>
      </c>
      <c r="F12" s="116"/>
      <c r="G12" s="116"/>
      <c r="H12" s="116"/>
      <c r="I12" s="116"/>
      <c r="J12" s="116"/>
      <c r="K12" s="160"/>
      <c r="L12" s="116"/>
      <c r="M12" s="116" t="s">
        <v>50</v>
      </c>
      <c r="N12" s="23"/>
    </row>
    <row r="13" spans="1:14" s="94" customFormat="1" ht="12.75" customHeight="1" x14ac:dyDescent="0.2">
      <c r="A13" s="70" t="s">
        <v>61</v>
      </c>
      <c r="B13" s="69">
        <f t="shared" si="0"/>
        <v>43993</v>
      </c>
      <c r="C13" s="116"/>
      <c r="D13" s="116"/>
      <c r="E13" s="23"/>
      <c r="F13" s="116"/>
      <c r="G13" s="116"/>
      <c r="H13" s="116" t="s">
        <v>50</v>
      </c>
      <c r="I13" s="116"/>
      <c r="J13" s="116"/>
      <c r="K13" s="160"/>
      <c r="L13" s="116"/>
      <c r="M13" s="116"/>
      <c r="N13" s="67"/>
    </row>
    <row r="14" spans="1:14" s="16" customFormat="1" ht="12.75" customHeight="1" x14ac:dyDescent="0.2">
      <c r="A14" s="70" t="s">
        <v>62</v>
      </c>
      <c r="B14" s="69">
        <f t="shared" si="0"/>
        <v>43994</v>
      </c>
      <c r="C14" s="116" t="s">
        <v>39</v>
      </c>
      <c r="D14" s="22"/>
      <c r="E14" s="116"/>
      <c r="F14" s="116"/>
      <c r="G14" s="116"/>
      <c r="H14" s="116"/>
      <c r="I14" s="116"/>
      <c r="J14" s="116"/>
      <c r="K14" s="160"/>
      <c r="L14" s="116"/>
      <c r="M14" s="116"/>
      <c r="N14" s="23"/>
    </row>
    <row r="15" spans="1:14" s="16" customFormat="1" ht="12.75" customHeight="1" thickBot="1" x14ac:dyDescent="0.25">
      <c r="A15" s="96" t="s">
        <v>63</v>
      </c>
      <c r="B15" s="97">
        <f t="shared" si="0"/>
        <v>43995</v>
      </c>
      <c r="C15" s="115" t="s">
        <v>56</v>
      </c>
      <c r="D15" s="115"/>
      <c r="E15" s="115"/>
      <c r="F15" s="115"/>
      <c r="G15" s="115"/>
      <c r="H15" s="115"/>
      <c r="I15" s="115"/>
      <c r="J15" s="115"/>
      <c r="K15" s="161"/>
      <c r="L15" s="115" t="s">
        <v>50</v>
      </c>
      <c r="M15" s="115"/>
      <c r="N15" s="31"/>
    </row>
    <row r="16" spans="1:14" s="16" customFormat="1" ht="12.75" customHeight="1" x14ac:dyDescent="0.2">
      <c r="A16" s="70" t="s">
        <v>64</v>
      </c>
      <c r="B16" s="69">
        <f t="shared" si="0"/>
        <v>43996</v>
      </c>
      <c r="C16" s="116"/>
      <c r="D16" s="116" t="s">
        <v>75</v>
      </c>
      <c r="E16" s="116"/>
      <c r="F16" s="116"/>
      <c r="G16" s="116"/>
      <c r="H16" s="116"/>
      <c r="I16" s="116"/>
      <c r="J16" s="116"/>
      <c r="K16" s="160" t="s">
        <v>50</v>
      </c>
      <c r="L16" s="116"/>
      <c r="M16" s="116"/>
      <c r="N16" s="31"/>
    </row>
    <row r="17" spans="1:16" s="16" customFormat="1" ht="12.75" customHeight="1" x14ac:dyDescent="0.2">
      <c r="A17" s="103" t="s">
        <v>65</v>
      </c>
      <c r="B17" s="69">
        <f t="shared" si="0"/>
        <v>43997</v>
      </c>
      <c r="C17" s="30"/>
      <c r="D17" s="30"/>
      <c r="E17" s="30"/>
      <c r="F17" s="30"/>
      <c r="G17" s="30" t="s">
        <v>109</v>
      </c>
      <c r="H17" s="30"/>
      <c r="I17" s="30"/>
      <c r="J17" s="30"/>
      <c r="K17" s="30"/>
      <c r="L17" s="30"/>
      <c r="M17" s="30"/>
      <c r="N17" s="23"/>
    </row>
    <row r="18" spans="1:16" s="34" customFormat="1" ht="12.75" customHeight="1" x14ac:dyDescent="0.2">
      <c r="A18" s="70" t="s">
        <v>66</v>
      </c>
      <c r="B18" s="69">
        <f t="shared" si="0"/>
        <v>43998</v>
      </c>
      <c r="C18" s="30"/>
      <c r="D18" s="30"/>
      <c r="E18" s="30"/>
      <c r="F18" s="30" t="s">
        <v>50</v>
      </c>
      <c r="G18" s="30"/>
      <c r="H18" s="30"/>
      <c r="I18" s="30"/>
      <c r="J18" s="30"/>
      <c r="K18" s="30"/>
      <c r="L18" s="30"/>
      <c r="M18" s="30"/>
      <c r="N18" s="164" t="s">
        <v>86</v>
      </c>
    </row>
    <row r="19" spans="1:16" s="16" customFormat="1" ht="12.75" customHeight="1" x14ac:dyDescent="0.2">
      <c r="A19" s="70" t="s">
        <v>67</v>
      </c>
      <c r="B19" s="69">
        <f t="shared" si="0"/>
        <v>43999</v>
      </c>
      <c r="C19" s="30"/>
      <c r="D19" s="30"/>
      <c r="E19" s="30"/>
      <c r="F19" s="30"/>
      <c r="G19" s="30"/>
      <c r="H19" s="30"/>
      <c r="I19" s="30"/>
      <c r="J19" s="30" t="s">
        <v>50</v>
      </c>
      <c r="K19" s="30"/>
      <c r="L19" s="30"/>
      <c r="M19" s="30" t="s">
        <v>50</v>
      </c>
      <c r="N19" s="31"/>
      <c r="O19" s="34"/>
    </row>
    <row r="20" spans="1:16" s="74" customFormat="1" ht="12.75" customHeight="1" x14ac:dyDescent="0.2">
      <c r="A20" s="70" t="s">
        <v>61</v>
      </c>
      <c r="B20" s="69">
        <f t="shared" si="0"/>
        <v>44000</v>
      </c>
      <c r="C20" s="30"/>
      <c r="D20" s="30"/>
      <c r="E20" s="30"/>
      <c r="F20" s="30"/>
      <c r="G20" s="30"/>
      <c r="H20" s="30" t="s">
        <v>50</v>
      </c>
      <c r="I20" s="30"/>
      <c r="J20" s="30"/>
      <c r="K20" s="30"/>
      <c r="L20" s="30"/>
      <c r="M20" s="30"/>
      <c r="N20" s="31"/>
    </row>
    <row r="21" spans="1:16" s="16" customFormat="1" ht="12.75" customHeight="1" x14ac:dyDescent="0.2">
      <c r="A21" s="70" t="s">
        <v>62</v>
      </c>
      <c r="B21" s="69">
        <f t="shared" si="0"/>
        <v>44001</v>
      </c>
      <c r="C21" s="30"/>
      <c r="D21" s="30"/>
      <c r="E21" s="30"/>
      <c r="F21" s="30"/>
      <c r="G21" s="30"/>
      <c r="H21" s="30"/>
      <c r="I21" s="30" t="s">
        <v>39</v>
      </c>
      <c r="J21" s="30"/>
      <c r="K21" s="30"/>
      <c r="L21" s="30"/>
      <c r="M21" s="30"/>
      <c r="N21" s="23"/>
    </row>
    <row r="22" spans="1:16" s="16" customFormat="1" ht="12.75" customHeight="1" thickBot="1" x14ac:dyDescent="0.25">
      <c r="A22" s="96" t="s">
        <v>63</v>
      </c>
      <c r="B22" s="97">
        <f t="shared" si="0"/>
        <v>44002</v>
      </c>
      <c r="C22" s="98"/>
      <c r="D22" s="98"/>
      <c r="E22" s="98" t="s">
        <v>50</v>
      </c>
      <c r="F22" s="98"/>
      <c r="G22" s="98"/>
      <c r="H22" s="98"/>
      <c r="I22" s="98"/>
      <c r="J22" s="98"/>
      <c r="K22" s="98"/>
      <c r="L22" s="98"/>
      <c r="M22" s="98"/>
      <c r="N22" s="31"/>
    </row>
    <row r="23" spans="1:16" s="16" customFormat="1" ht="12.75" customHeight="1" x14ac:dyDescent="0.2">
      <c r="A23" s="70" t="s">
        <v>64</v>
      </c>
      <c r="B23" s="69">
        <f t="shared" si="0"/>
        <v>44003</v>
      </c>
      <c r="C23" s="30" t="s">
        <v>75</v>
      </c>
      <c r="D23" s="30"/>
      <c r="E23" s="30"/>
      <c r="F23" s="30"/>
      <c r="G23" s="30" t="s">
        <v>50</v>
      </c>
      <c r="H23" s="30"/>
      <c r="I23" s="30"/>
      <c r="J23" s="30"/>
      <c r="K23" s="30"/>
      <c r="L23" s="30"/>
      <c r="M23" s="30"/>
      <c r="N23" s="31"/>
    </row>
    <row r="24" spans="1:16" s="16" customFormat="1" ht="12.75" customHeight="1" x14ac:dyDescent="0.2">
      <c r="A24" s="103" t="s">
        <v>65</v>
      </c>
      <c r="B24" s="69">
        <f t="shared" si="0"/>
        <v>44004</v>
      </c>
      <c r="C24" s="30"/>
      <c r="D24" s="30"/>
      <c r="E24" s="30"/>
      <c r="F24" s="30" t="s">
        <v>109</v>
      </c>
      <c r="G24" s="30"/>
      <c r="H24" s="30"/>
      <c r="I24" s="30"/>
      <c r="J24" s="30"/>
      <c r="K24" s="30"/>
      <c r="L24" s="30"/>
      <c r="M24" s="30"/>
      <c r="N24" s="31"/>
    </row>
    <row r="25" spans="1:16" s="34" customFormat="1" ht="12.75" customHeight="1" x14ac:dyDescent="0.2">
      <c r="A25" s="70" t="s">
        <v>66</v>
      </c>
      <c r="B25" s="69">
        <f t="shared" si="0"/>
        <v>44005</v>
      </c>
      <c r="C25" s="122" t="s">
        <v>60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158" t="s">
        <v>101</v>
      </c>
      <c r="O25" s="74"/>
    </row>
    <row r="26" spans="1:16" s="16" customFormat="1" ht="12.75" customHeight="1" x14ac:dyDescent="0.2">
      <c r="A26" s="70" t="s">
        <v>67</v>
      </c>
      <c r="B26" s="69">
        <f t="shared" si="0"/>
        <v>44006</v>
      </c>
      <c r="C26" s="30"/>
      <c r="D26" s="30"/>
      <c r="E26" s="30"/>
      <c r="F26" s="30"/>
      <c r="G26" s="30"/>
      <c r="H26" s="30"/>
      <c r="I26" s="30"/>
      <c r="J26" s="30" t="s">
        <v>50</v>
      </c>
      <c r="K26" s="30"/>
      <c r="L26" s="30"/>
      <c r="M26" s="30"/>
      <c r="N26" s="31"/>
      <c r="O26" s="34"/>
      <c r="P26" s="34"/>
    </row>
    <row r="27" spans="1:16" s="73" customFormat="1" ht="12.75" customHeight="1" x14ac:dyDescent="0.2">
      <c r="A27" s="70" t="s">
        <v>61</v>
      </c>
      <c r="B27" s="69">
        <f t="shared" si="0"/>
        <v>44007</v>
      </c>
      <c r="C27" s="30"/>
      <c r="D27" s="30"/>
      <c r="E27" s="30"/>
      <c r="F27" s="30"/>
      <c r="G27" s="30"/>
      <c r="H27" s="30"/>
      <c r="I27" s="30"/>
      <c r="J27" s="30"/>
      <c r="K27" s="30" t="s">
        <v>50</v>
      </c>
      <c r="L27" s="30"/>
      <c r="M27" s="30"/>
      <c r="N27" s="31"/>
    </row>
    <row r="28" spans="1:16" s="16" customFormat="1" ht="12.75" customHeight="1" x14ac:dyDescent="0.2">
      <c r="A28" s="70" t="s">
        <v>62</v>
      </c>
      <c r="B28" s="69">
        <f t="shared" si="0"/>
        <v>44008</v>
      </c>
      <c r="C28" s="30"/>
      <c r="D28" s="30"/>
      <c r="E28" s="30"/>
      <c r="F28" s="30"/>
      <c r="G28" s="30"/>
      <c r="H28" s="30"/>
      <c r="I28" s="30"/>
      <c r="J28" s="30"/>
      <c r="K28" s="30" t="s">
        <v>39</v>
      </c>
      <c r="L28" s="30" t="s">
        <v>74</v>
      </c>
      <c r="M28" s="30" t="s">
        <v>79</v>
      </c>
      <c r="N28" s="31"/>
    </row>
    <row r="29" spans="1:16" s="34" customFormat="1" ht="12.75" customHeight="1" thickBot="1" x14ac:dyDescent="0.25">
      <c r="A29" s="96" t="s">
        <v>63</v>
      </c>
      <c r="B29" s="97">
        <f t="shared" si="0"/>
        <v>44009</v>
      </c>
      <c r="C29" s="98"/>
      <c r="D29" s="98"/>
      <c r="E29" s="98"/>
      <c r="F29" s="98"/>
      <c r="G29" s="98"/>
      <c r="H29" s="98"/>
      <c r="I29" s="98" t="s">
        <v>50</v>
      </c>
      <c r="J29" s="98"/>
      <c r="K29" s="98"/>
      <c r="L29" s="98"/>
      <c r="M29" s="98"/>
      <c r="N29" s="104"/>
    </row>
    <row r="30" spans="1:16" s="16" customFormat="1" ht="12.75" customHeight="1" x14ac:dyDescent="0.2">
      <c r="A30" s="70" t="s">
        <v>64</v>
      </c>
      <c r="B30" s="69">
        <f t="shared" si="0"/>
        <v>44010</v>
      </c>
      <c r="C30" s="30"/>
      <c r="D30" s="30" t="s">
        <v>75</v>
      </c>
      <c r="E30" s="30" t="s">
        <v>50</v>
      </c>
      <c r="F30" s="30"/>
      <c r="G30" s="30"/>
      <c r="H30" s="30"/>
      <c r="I30" s="30"/>
      <c r="J30" s="30"/>
      <c r="K30" s="30"/>
      <c r="L30" s="30"/>
      <c r="M30" s="30"/>
      <c r="N30" s="31"/>
    </row>
    <row r="31" spans="1:16" s="34" customFormat="1" ht="12.75" customHeight="1" x14ac:dyDescent="0.2">
      <c r="A31" s="68" t="s">
        <v>65</v>
      </c>
      <c r="B31" s="69">
        <f t="shared" si="0"/>
        <v>44011</v>
      </c>
      <c r="C31" s="30"/>
      <c r="D31" s="30" t="s">
        <v>109</v>
      </c>
      <c r="E31" s="30"/>
      <c r="F31" s="30"/>
      <c r="G31" s="30"/>
      <c r="H31" s="30"/>
      <c r="I31" s="30"/>
      <c r="J31" s="30"/>
      <c r="K31" s="30"/>
      <c r="L31" s="30"/>
      <c r="M31" s="30"/>
      <c r="N31" s="167" t="s">
        <v>108</v>
      </c>
    </row>
    <row r="32" spans="1:16" s="16" customFormat="1" ht="12.75" customHeight="1" x14ac:dyDescent="0.2">
      <c r="A32" s="68" t="s">
        <v>66</v>
      </c>
      <c r="B32" s="69">
        <f t="shared" si="0"/>
        <v>44012</v>
      </c>
      <c r="C32" s="30"/>
      <c r="D32" s="30"/>
      <c r="E32" s="30"/>
      <c r="F32" s="30"/>
      <c r="G32" s="30"/>
      <c r="H32" s="30" t="s">
        <v>50</v>
      </c>
      <c r="I32" s="30"/>
      <c r="J32" s="30"/>
      <c r="K32" s="105"/>
      <c r="L32" s="30"/>
      <c r="M32" s="30"/>
      <c r="N32" s="31"/>
    </row>
    <row r="33" spans="1:16" s="16" customFormat="1" ht="12.75" customHeight="1" x14ac:dyDescent="0.2">
      <c r="A33" s="68"/>
      <c r="B33" s="79"/>
      <c r="C33" s="33"/>
      <c r="D33" s="33"/>
      <c r="E33" s="33"/>
      <c r="F33" s="33"/>
      <c r="G33" s="33"/>
      <c r="H33" s="33"/>
      <c r="I33" s="33"/>
      <c r="J33" s="33"/>
      <c r="K33" s="58"/>
      <c r="L33" s="33"/>
      <c r="M33" s="33"/>
      <c r="N33" s="34"/>
    </row>
    <row r="34" spans="1:16" s="8" customFormat="1" ht="12.75" customHeight="1" x14ac:dyDescent="0.2">
      <c r="A34" s="28"/>
      <c r="B34" s="4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6" s="32" customFormat="1" ht="14.1" customHeight="1" x14ac:dyDescent="0.2">
      <c r="A35" s="28" t="s">
        <v>6</v>
      </c>
      <c r="B35" s="48"/>
      <c r="C35" s="27">
        <f>COUNTA($C$3:$C$33)</f>
        <v>6</v>
      </c>
      <c r="D35" s="27">
        <f>COUNTA($D$3:$D$33)</f>
        <v>4</v>
      </c>
      <c r="E35" s="27">
        <f>COUNTA($E$3:$E$33)</f>
        <v>4</v>
      </c>
      <c r="F35" s="27">
        <f>COUNTA($F$3:$F$33)</f>
        <v>3</v>
      </c>
      <c r="G35" s="27">
        <f>COUNTA($G$3:$G$33)</f>
        <v>3</v>
      </c>
      <c r="H35" s="27">
        <f>COUNTA($H$3:$H$33)</f>
        <v>4</v>
      </c>
      <c r="I35" s="27">
        <f>COUNTA($I$3:$I$33)</f>
        <v>3</v>
      </c>
      <c r="J35" s="27">
        <f>COUNTA($J$3:$J$33)</f>
        <v>3</v>
      </c>
      <c r="K35" s="27">
        <f>COUNTA($K$3:$K$33)</f>
        <v>4</v>
      </c>
      <c r="L35" s="27">
        <f>COUNTA($L$3:$L$33)</f>
        <v>3</v>
      </c>
      <c r="M35" s="27">
        <f>COUNTA($M$3:$M$33)</f>
        <v>4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1</v>
      </c>
      <c r="D36" s="47">
        <f>COUNTIF($D$3:$D$33,"V75")</f>
        <v>0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1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1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2</v>
      </c>
      <c r="D38" s="47">
        <f>COUNTIF($D$3:$D$33,"V75M")</f>
        <v>1</v>
      </c>
      <c r="E38" s="47">
        <f>COUNTIF($E$3:$E$33,"V75M")</f>
        <v>0</v>
      </c>
      <c r="F38" s="47">
        <f>COUNTIF($F$3:$F$33,"V75M")</f>
        <v>1</v>
      </c>
      <c r="G38" s="47">
        <f>COUNTIF($G$3:$G$33,"V75M")</f>
        <v>1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0</v>
      </c>
      <c r="D39" s="47">
        <f>COUNTIF($D$3:$D$33,"V65")</f>
        <v>0</v>
      </c>
      <c r="E39" s="47">
        <f>COUNTIF($E$3:$E$33,"V65")</f>
        <v>4</v>
      </c>
      <c r="F39" s="47">
        <f>COUNTIF($F$3:$F$33,"V65")</f>
        <v>2</v>
      </c>
      <c r="G39" s="47">
        <f>COUNTIF($G$3:$G$33,"V65")</f>
        <v>2</v>
      </c>
      <c r="H39" s="47">
        <f>COUNTIF($H$3:$H$33,"V65")</f>
        <v>4</v>
      </c>
      <c r="I39" s="47">
        <f>COUNTIF($I$3:$I$33,"V65")</f>
        <v>2</v>
      </c>
      <c r="J39" s="47">
        <f>COUNTIF($J$3:$J$33,"V65")</f>
        <v>2</v>
      </c>
      <c r="K39" s="47">
        <f>COUNTIF($K$3:$K$33,"V65")</f>
        <v>3</v>
      </c>
      <c r="L39" s="47">
        <f>COUNTIF($L$3:$L$33,"V65")</f>
        <v>1</v>
      </c>
      <c r="M39" s="47">
        <f>COUNTIF($M$3:$M$33,"V65")</f>
        <v>3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1</v>
      </c>
      <c r="D45" s="47">
        <f>COUNTIF($D$3:$D$33,"FL")</f>
        <v>3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1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48"/>
  <sheetViews>
    <sheetView zoomScaleNormal="100" workbookViewId="0">
      <pane ySplit="2" topLeftCell="A3" activePane="bottomLeft" state="frozen"/>
      <selection pane="bottomLeft" activeCell="A47" sqref="A47:XFD47"/>
    </sheetView>
  </sheetViews>
  <sheetFormatPr baseColWidth="10" defaultColWidth="9.140625" defaultRowHeight="12.75" x14ac:dyDescent="0.2"/>
  <cols>
    <col min="1" max="1" width="15.140625" style="8" customWidth="1"/>
    <col min="2" max="2" width="8.5703125" style="50" bestFit="1" customWidth="1"/>
    <col min="3" max="3" width="7.5703125" style="15" customWidth="1"/>
    <col min="4" max="4" width="8.5703125" style="15" customWidth="1"/>
    <col min="5" max="13" width="7.5703125" style="15" customWidth="1"/>
    <col min="14" max="14" width="30.42578125" customWidth="1"/>
  </cols>
  <sheetData>
    <row r="1" spans="1:16" x14ac:dyDescent="0.2">
      <c r="A1" s="8" t="s">
        <v>12</v>
      </c>
      <c r="B1" s="81"/>
    </row>
    <row r="2" spans="1:16" s="2" customForma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24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6" s="16" customFormat="1" ht="12.75" customHeight="1" x14ac:dyDescent="0.2">
      <c r="A3" s="70" t="s">
        <v>67</v>
      </c>
      <c r="B3" s="69">
        <f>Juni!B32+1</f>
        <v>44013</v>
      </c>
      <c r="C3" s="30"/>
      <c r="D3" s="30"/>
      <c r="E3" s="30"/>
      <c r="F3" s="30"/>
      <c r="G3" s="30"/>
      <c r="H3" s="30"/>
      <c r="I3" s="30"/>
      <c r="J3" s="30" t="s">
        <v>50</v>
      </c>
      <c r="K3" s="30"/>
      <c r="L3" s="30"/>
      <c r="M3" s="30" t="s">
        <v>50</v>
      </c>
      <c r="N3" s="31"/>
    </row>
    <row r="4" spans="1:16" s="74" customFormat="1" ht="12.75" customHeight="1" x14ac:dyDescent="0.2">
      <c r="A4" s="70" t="s">
        <v>61</v>
      </c>
      <c r="B4" s="69">
        <f>B3+1</f>
        <v>44014</v>
      </c>
      <c r="C4" s="30"/>
      <c r="D4" s="30"/>
      <c r="E4" s="30"/>
      <c r="F4" s="30"/>
      <c r="G4" s="30" t="s">
        <v>50</v>
      </c>
      <c r="H4" s="30"/>
      <c r="I4" s="30"/>
      <c r="J4" s="30"/>
      <c r="K4" s="30"/>
      <c r="L4" s="30"/>
      <c r="M4" s="30"/>
      <c r="N4" s="31"/>
    </row>
    <row r="5" spans="1:16" s="16" customFormat="1" ht="12.75" customHeight="1" x14ac:dyDescent="0.2">
      <c r="A5" s="70" t="s">
        <v>62</v>
      </c>
      <c r="B5" s="69">
        <f t="shared" ref="B5:B33" si="0">B4+1</f>
        <v>44015</v>
      </c>
      <c r="C5" s="30"/>
      <c r="D5" s="30"/>
      <c r="E5" s="30"/>
      <c r="F5" s="30" t="s">
        <v>39</v>
      </c>
      <c r="G5" s="30"/>
      <c r="H5" s="30"/>
      <c r="I5" s="30"/>
      <c r="J5" s="30"/>
      <c r="K5" s="30"/>
      <c r="L5" s="30"/>
      <c r="M5" s="30"/>
      <c r="N5" s="31"/>
      <c r="O5" s="34"/>
    </row>
    <row r="6" spans="1:16" s="16" customFormat="1" ht="12.75" customHeight="1" thickBot="1" x14ac:dyDescent="0.25">
      <c r="A6" s="96" t="s">
        <v>63</v>
      </c>
      <c r="B6" s="97">
        <f t="shared" si="0"/>
        <v>44016</v>
      </c>
      <c r="C6" s="98"/>
      <c r="D6" s="98"/>
      <c r="E6" s="98"/>
      <c r="F6" s="98"/>
      <c r="G6" s="98"/>
      <c r="H6" s="98"/>
      <c r="I6" s="98" t="s">
        <v>50</v>
      </c>
      <c r="J6" s="98"/>
      <c r="K6" s="98"/>
      <c r="L6" s="98"/>
      <c r="M6" s="98"/>
      <c r="N6" s="31"/>
      <c r="O6" s="34"/>
    </row>
    <row r="7" spans="1:16" s="73" customFormat="1" ht="12.75" customHeight="1" x14ac:dyDescent="0.2">
      <c r="A7" s="70" t="s">
        <v>64</v>
      </c>
      <c r="B7" s="69">
        <f t="shared" si="0"/>
        <v>44017</v>
      </c>
      <c r="C7" s="30"/>
      <c r="D7" s="30"/>
      <c r="E7" s="30" t="s">
        <v>50</v>
      </c>
      <c r="F7" s="30"/>
      <c r="G7" s="30"/>
      <c r="H7" s="30"/>
      <c r="I7" s="30"/>
      <c r="J7" s="30"/>
      <c r="K7" s="30"/>
      <c r="L7" s="30"/>
      <c r="M7" s="30"/>
      <c r="N7" s="31"/>
      <c r="O7" s="74"/>
    </row>
    <row r="8" spans="1:16" s="16" customFormat="1" ht="12.75" customHeight="1" x14ac:dyDescent="0.2">
      <c r="A8" s="70" t="s">
        <v>65</v>
      </c>
      <c r="B8" s="69">
        <f t="shared" si="0"/>
        <v>44018</v>
      </c>
      <c r="C8" s="30"/>
      <c r="D8" s="30"/>
      <c r="E8" s="30"/>
      <c r="F8" s="30"/>
      <c r="G8" s="30"/>
      <c r="H8" s="30"/>
      <c r="I8" s="30"/>
      <c r="J8" s="30"/>
      <c r="K8" s="30" t="s">
        <v>109</v>
      </c>
      <c r="L8" s="30"/>
      <c r="M8" s="30"/>
      <c r="N8" s="31"/>
      <c r="O8" s="34"/>
      <c r="P8" s="34"/>
    </row>
    <row r="9" spans="1:16" s="34" customFormat="1" ht="12.75" customHeight="1" x14ac:dyDescent="0.2">
      <c r="A9" s="70" t="s">
        <v>66</v>
      </c>
      <c r="B9" s="69">
        <f t="shared" si="0"/>
        <v>44019</v>
      </c>
      <c r="C9" s="30"/>
      <c r="D9" s="30"/>
      <c r="E9" s="30"/>
      <c r="F9" s="30"/>
      <c r="G9" s="30" t="s">
        <v>50</v>
      </c>
      <c r="H9" s="30"/>
      <c r="I9" s="30"/>
      <c r="J9" s="30"/>
      <c r="K9" s="30"/>
      <c r="L9" s="30"/>
      <c r="M9" s="30" t="s">
        <v>76</v>
      </c>
      <c r="N9" s="164" t="s">
        <v>87</v>
      </c>
    </row>
    <row r="10" spans="1:16" s="16" customFormat="1" ht="12.75" customHeight="1" x14ac:dyDescent="0.2">
      <c r="A10" s="70" t="s">
        <v>67</v>
      </c>
      <c r="B10" s="69">
        <f t="shared" si="0"/>
        <v>44020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152" t="s">
        <v>88</v>
      </c>
    </row>
    <row r="11" spans="1:16" s="74" customFormat="1" ht="12.75" customHeight="1" x14ac:dyDescent="0.2">
      <c r="A11" s="70" t="s">
        <v>61</v>
      </c>
      <c r="B11" s="69">
        <f t="shared" si="0"/>
        <v>44021</v>
      </c>
      <c r="C11" s="30"/>
      <c r="D11" s="30" t="s">
        <v>50</v>
      </c>
      <c r="E11" s="30"/>
      <c r="F11" s="30"/>
      <c r="G11" s="30"/>
      <c r="H11" s="30"/>
      <c r="I11" s="30"/>
      <c r="J11" s="30"/>
      <c r="K11" s="30"/>
      <c r="L11" s="30"/>
      <c r="M11" s="30"/>
      <c r="N11" s="31"/>
    </row>
    <row r="12" spans="1:16" s="16" customFormat="1" ht="12.75" customHeight="1" x14ac:dyDescent="0.2">
      <c r="A12" s="70" t="s">
        <v>62</v>
      </c>
      <c r="B12" s="69">
        <f t="shared" si="0"/>
        <v>44022</v>
      </c>
      <c r="C12" s="30"/>
      <c r="D12" s="30" t="s">
        <v>39</v>
      </c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6" s="16" customFormat="1" ht="12.75" customHeight="1" thickBot="1" x14ac:dyDescent="0.25">
      <c r="A13" s="96" t="s">
        <v>63</v>
      </c>
      <c r="B13" s="97">
        <f t="shared" si="0"/>
        <v>44023</v>
      </c>
      <c r="C13" s="98"/>
      <c r="D13" s="98" t="s">
        <v>56</v>
      </c>
      <c r="E13" s="98"/>
      <c r="F13" s="98"/>
      <c r="G13" s="98"/>
      <c r="H13" s="98"/>
      <c r="I13" s="98"/>
      <c r="J13" s="98"/>
      <c r="K13" s="98"/>
      <c r="L13" s="98" t="s">
        <v>50</v>
      </c>
      <c r="M13" s="98"/>
      <c r="N13" s="164" t="s">
        <v>89</v>
      </c>
    </row>
    <row r="14" spans="1:16" s="16" customFormat="1" ht="12.75" customHeight="1" x14ac:dyDescent="0.2">
      <c r="A14" s="70" t="s">
        <v>64</v>
      </c>
      <c r="B14" s="69">
        <f t="shared" si="0"/>
        <v>44024</v>
      </c>
      <c r="C14" s="30" t="s">
        <v>75</v>
      </c>
      <c r="D14" s="30"/>
      <c r="E14" s="30"/>
      <c r="F14" s="30"/>
      <c r="G14" s="30"/>
      <c r="H14" s="30"/>
      <c r="I14" s="30"/>
      <c r="J14" s="30" t="s">
        <v>50</v>
      </c>
      <c r="K14" s="30"/>
      <c r="L14" s="30"/>
      <c r="M14" s="30"/>
      <c r="N14" s="31"/>
    </row>
    <row r="15" spans="1:16" s="16" customFormat="1" ht="12.75" customHeight="1" x14ac:dyDescent="0.2">
      <c r="A15" s="70" t="s">
        <v>65</v>
      </c>
      <c r="B15" s="69">
        <f t="shared" si="0"/>
        <v>44025</v>
      </c>
      <c r="C15" s="30" t="s">
        <v>109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</row>
    <row r="16" spans="1:16" s="34" customFormat="1" ht="12.75" customHeight="1" x14ac:dyDescent="0.2">
      <c r="A16" s="70" t="s">
        <v>66</v>
      </c>
      <c r="B16" s="69">
        <f t="shared" si="0"/>
        <v>44026</v>
      </c>
      <c r="C16" s="30"/>
      <c r="D16" s="30"/>
      <c r="E16" s="30"/>
      <c r="F16" s="30"/>
      <c r="G16" s="30"/>
      <c r="H16" s="30" t="s">
        <v>50</v>
      </c>
      <c r="I16" s="30"/>
      <c r="J16" s="30"/>
      <c r="K16" s="30"/>
      <c r="L16" s="30"/>
      <c r="M16" s="30"/>
      <c r="N16" s="31"/>
    </row>
    <row r="17" spans="1:14" s="16" customFormat="1" ht="12.75" customHeight="1" x14ac:dyDescent="0.2">
      <c r="A17" s="70" t="s">
        <v>67</v>
      </c>
      <c r="B17" s="69">
        <f t="shared" si="0"/>
        <v>44027</v>
      </c>
      <c r="C17" s="30"/>
      <c r="D17" s="30"/>
      <c r="E17" s="30"/>
      <c r="F17" s="30"/>
      <c r="G17" s="30"/>
      <c r="H17" s="30"/>
      <c r="I17" s="30"/>
      <c r="J17" s="30"/>
      <c r="K17" s="30" t="s">
        <v>50</v>
      </c>
      <c r="L17" s="30"/>
      <c r="M17" s="30" t="s">
        <v>50</v>
      </c>
      <c r="N17" s="31"/>
    </row>
    <row r="18" spans="1:14" s="74" customFormat="1" ht="12.75" customHeight="1" x14ac:dyDescent="0.2">
      <c r="A18" s="70" t="s">
        <v>61</v>
      </c>
      <c r="B18" s="69">
        <f t="shared" si="0"/>
        <v>44028</v>
      </c>
      <c r="C18" s="30"/>
      <c r="D18" s="30"/>
      <c r="E18" s="30"/>
      <c r="F18" s="30"/>
      <c r="G18" s="30" t="s">
        <v>50</v>
      </c>
      <c r="H18" s="30"/>
      <c r="I18" s="30"/>
      <c r="J18" s="30"/>
      <c r="K18" s="30"/>
      <c r="L18" s="30"/>
      <c r="M18" s="30"/>
      <c r="N18" s="31"/>
    </row>
    <row r="19" spans="1:14" s="16" customFormat="1" ht="12.75" customHeight="1" x14ac:dyDescent="0.2">
      <c r="A19" s="70" t="s">
        <v>62</v>
      </c>
      <c r="B19" s="69">
        <f t="shared" si="0"/>
        <v>44029</v>
      </c>
      <c r="C19" s="30"/>
      <c r="D19" s="30"/>
      <c r="E19" s="30"/>
      <c r="F19" s="30"/>
      <c r="G19" s="30"/>
      <c r="H19" s="30"/>
      <c r="I19" s="30" t="s">
        <v>74</v>
      </c>
      <c r="J19" s="30"/>
      <c r="K19" s="30"/>
      <c r="L19" s="30"/>
      <c r="M19" s="30"/>
      <c r="N19" s="152" t="s">
        <v>90</v>
      </c>
    </row>
    <row r="20" spans="1:14" s="16" customFormat="1" ht="12.75" customHeight="1" thickBot="1" x14ac:dyDescent="0.25">
      <c r="A20" s="96" t="s">
        <v>63</v>
      </c>
      <c r="B20" s="97">
        <f t="shared" si="0"/>
        <v>44030</v>
      </c>
      <c r="C20" s="98"/>
      <c r="D20" s="98"/>
      <c r="E20" s="98"/>
      <c r="F20" s="98" t="s">
        <v>50</v>
      </c>
      <c r="G20" s="98"/>
      <c r="H20" s="98"/>
      <c r="I20" s="98"/>
      <c r="J20" s="98"/>
      <c r="K20" s="98"/>
      <c r="L20" s="98"/>
      <c r="M20" s="98"/>
      <c r="N20" s="152" t="s">
        <v>91</v>
      </c>
    </row>
    <row r="21" spans="1:14" s="16" customFormat="1" ht="12.75" customHeight="1" x14ac:dyDescent="0.2">
      <c r="A21" s="70" t="s">
        <v>64</v>
      </c>
      <c r="B21" s="69">
        <f t="shared" si="0"/>
        <v>44031</v>
      </c>
      <c r="C21" s="30" t="s">
        <v>75</v>
      </c>
      <c r="D21" s="30"/>
      <c r="E21" s="30"/>
      <c r="F21" s="30"/>
      <c r="G21" s="30" t="s">
        <v>50</v>
      </c>
      <c r="H21" s="30"/>
      <c r="I21" s="30"/>
      <c r="J21" s="30"/>
      <c r="K21" s="30"/>
      <c r="L21" s="30"/>
      <c r="M21" s="30"/>
      <c r="N21" s="31"/>
    </row>
    <row r="22" spans="1:14" s="16" customFormat="1" ht="12.75" customHeight="1" x14ac:dyDescent="0.2">
      <c r="A22" s="70" t="s">
        <v>65</v>
      </c>
      <c r="B22" s="69">
        <f t="shared" si="0"/>
        <v>44032</v>
      </c>
      <c r="C22" s="30" t="s">
        <v>109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</row>
    <row r="23" spans="1:14" s="34" customFormat="1" ht="12.75" customHeight="1" x14ac:dyDescent="0.2">
      <c r="A23" s="70" t="s">
        <v>66</v>
      </c>
      <c r="B23" s="69">
        <f t="shared" si="0"/>
        <v>44033</v>
      </c>
      <c r="C23" s="30"/>
      <c r="D23" s="30"/>
      <c r="E23" s="30" t="s">
        <v>50</v>
      </c>
      <c r="F23" s="30"/>
      <c r="G23" s="30"/>
      <c r="H23" s="30"/>
      <c r="I23" s="30"/>
      <c r="J23" s="30"/>
      <c r="K23" s="30"/>
      <c r="L23" s="30"/>
      <c r="M23" s="30"/>
      <c r="N23" s="31"/>
    </row>
    <row r="24" spans="1:14" s="16" customFormat="1" ht="12.75" customHeight="1" x14ac:dyDescent="0.2">
      <c r="A24" s="70" t="s">
        <v>67</v>
      </c>
      <c r="B24" s="69">
        <f t="shared" si="0"/>
        <v>44034</v>
      </c>
      <c r="C24" s="30"/>
      <c r="D24" s="30"/>
      <c r="E24" s="30"/>
      <c r="F24" s="30"/>
      <c r="G24" s="30"/>
      <c r="H24" s="30"/>
      <c r="I24" s="30"/>
      <c r="J24" s="30" t="s">
        <v>50</v>
      </c>
      <c r="K24" s="30"/>
      <c r="L24" s="30"/>
      <c r="M24" s="30" t="s">
        <v>50</v>
      </c>
      <c r="N24" s="31"/>
    </row>
    <row r="25" spans="1:14" s="74" customFormat="1" ht="12.75" customHeight="1" x14ac:dyDescent="0.2">
      <c r="A25" s="70" t="s">
        <v>61</v>
      </c>
      <c r="B25" s="69">
        <f t="shared" si="0"/>
        <v>44035</v>
      </c>
      <c r="C25" s="30"/>
      <c r="D25" s="30"/>
      <c r="E25" s="30"/>
      <c r="F25" s="30"/>
      <c r="G25" s="30"/>
      <c r="H25" s="30" t="s">
        <v>50</v>
      </c>
      <c r="I25" s="30"/>
      <c r="J25" s="30"/>
      <c r="K25" s="30"/>
      <c r="L25" s="30"/>
      <c r="M25" s="30"/>
      <c r="N25" s="31"/>
    </row>
    <row r="26" spans="1:14" s="16" customFormat="1" ht="12.75" customHeight="1" x14ac:dyDescent="0.2">
      <c r="A26" s="70" t="s">
        <v>62</v>
      </c>
      <c r="B26" s="69">
        <f t="shared" si="0"/>
        <v>44036</v>
      </c>
      <c r="C26" s="30"/>
      <c r="D26" s="30"/>
      <c r="E26" s="30"/>
      <c r="F26" s="30"/>
      <c r="G26" s="30"/>
      <c r="H26" s="30" t="s">
        <v>39</v>
      </c>
      <c r="I26" s="30"/>
      <c r="J26" s="30"/>
      <c r="K26" s="30"/>
      <c r="L26" s="30" t="s">
        <v>74</v>
      </c>
      <c r="M26" s="30"/>
      <c r="N26" s="164" t="s">
        <v>89</v>
      </c>
    </row>
    <row r="27" spans="1:14" s="16" customFormat="1" ht="12.75" customHeight="1" thickBot="1" x14ac:dyDescent="0.25">
      <c r="A27" s="96" t="s">
        <v>63</v>
      </c>
      <c r="B27" s="97">
        <f t="shared" si="0"/>
        <v>44037</v>
      </c>
      <c r="C27" s="98"/>
      <c r="D27" s="98"/>
      <c r="E27" s="98"/>
      <c r="F27" s="98" t="s">
        <v>50</v>
      </c>
      <c r="G27" s="98"/>
      <c r="H27" s="98"/>
      <c r="I27" s="98"/>
      <c r="J27" s="98"/>
      <c r="K27" s="98"/>
      <c r="L27" s="98"/>
      <c r="M27" s="98"/>
      <c r="N27" s="31"/>
    </row>
    <row r="28" spans="1:14" s="16" customFormat="1" ht="12.75" customHeight="1" x14ac:dyDescent="0.2">
      <c r="A28" s="70" t="s">
        <v>64</v>
      </c>
      <c r="B28" s="69">
        <f t="shared" si="0"/>
        <v>44038</v>
      </c>
      <c r="C28" s="30" t="s">
        <v>75</v>
      </c>
      <c r="D28" s="30"/>
      <c r="E28" s="30"/>
      <c r="F28" s="30"/>
      <c r="G28" s="30"/>
      <c r="H28" s="30"/>
      <c r="I28" s="30"/>
      <c r="J28" s="30"/>
      <c r="K28" s="30" t="s">
        <v>50</v>
      </c>
      <c r="L28" s="30"/>
      <c r="M28" s="30"/>
      <c r="N28" s="31"/>
    </row>
    <row r="29" spans="1:14" s="16" customFormat="1" ht="12.75" customHeight="1" x14ac:dyDescent="0.2">
      <c r="A29" s="70" t="s">
        <v>65</v>
      </c>
      <c r="B29" s="69">
        <f t="shared" si="0"/>
        <v>44039</v>
      </c>
      <c r="C29" s="30"/>
      <c r="D29" s="30"/>
      <c r="E29" s="30"/>
      <c r="F29" s="31"/>
      <c r="G29" s="30"/>
      <c r="H29" s="30"/>
      <c r="I29" s="30"/>
      <c r="J29" s="30"/>
      <c r="K29" s="30"/>
      <c r="L29" s="30"/>
      <c r="M29" s="30"/>
      <c r="N29" s="152" t="s">
        <v>102</v>
      </c>
    </row>
    <row r="30" spans="1:14" s="16" customFormat="1" ht="12.75" customHeight="1" x14ac:dyDescent="0.2">
      <c r="A30" s="70" t="s">
        <v>66</v>
      </c>
      <c r="B30" s="69">
        <f t="shared" si="0"/>
        <v>44040</v>
      </c>
      <c r="C30" s="30"/>
      <c r="D30" s="30"/>
      <c r="E30" s="30"/>
      <c r="F30" s="30"/>
      <c r="G30" s="30"/>
      <c r="H30" s="30"/>
      <c r="I30" s="30" t="s">
        <v>50</v>
      </c>
      <c r="J30" s="30"/>
      <c r="K30" s="30"/>
      <c r="L30" s="30"/>
      <c r="M30" s="30"/>
      <c r="N30" s="152" t="s">
        <v>92</v>
      </c>
    </row>
    <row r="31" spans="1:14" s="16" customFormat="1" ht="12.75" customHeight="1" x14ac:dyDescent="0.2">
      <c r="A31" s="70" t="s">
        <v>67</v>
      </c>
      <c r="B31" s="69">
        <f t="shared" si="0"/>
        <v>44041</v>
      </c>
      <c r="C31" s="30" t="s">
        <v>50</v>
      </c>
      <c r="D31" s="30"/>
      <c r="E31" s="30"/>
      <c r="F31" s="30"/>
      <c r="G31" s="30"/>
      <c r="H31" s="30"/>
      <c r="I31" s="30"/>
      <c r="J31" s="30"/>
      <c r="K31" s="30"/>
      <c r="L31" s="30"/>
      <c r="M31" s="30" t="s">
        <v>50</v>
      </c>
      <c r="N31" s="31"/>
    </row>
    <row r="32" spans="1:14" s="73" customFormat="1" ht="12.75" customHeight="1" x14ac:dyDescent="0.2">
      <c r="A32" s="70" t="s">
        <v>61</v>
      </c>
      <c r="B32" s="69">
        <f t="shared" si="0"/>
        <v>44042</v>
      </c>
      <c r="C32" s="30"/>
      <c r="D32" s="30"/>
      <c r="E32" s="30"/>
      <c r="F32" s="30"/>
      <c r="G32" s="30" t="s">
        <v>50</v>
      </c>
      <c r="H32" s="30"/>
      <c r="I32" s="30"/>
      <c r="J32" s="30"/>
      <c r="K32" s="30"/>
      <c r="L32" s="30"/>
      <c r="M32" s="30"/>
      <c r="N32" s="31"/>
    </row>
    <row r="33" spans="1:16" s="16" customFormat="1" ht="12.75" customHeight="1" x14ac:dyDescent="0.2">
      <c r="A33" s="68" t="s">
        <v>62</v>
      </c>
      <c r="B33" s="69">
        <f t="shared" si="0"/>
        <v>44043</v>
      </c>
      <c r="C33" s="30"/>
      <c r="D33" s="30"/>
      <c r="E33" s="30"/>
      <c r="F33" s="30"/>
      <c r="G33" s="30" t="s">
        <v>39</v>
      </c>
      <c r="H33" s="30"/>
      <c r="I33" s="30"/>
      <c r="J33" s="30"/>
      <c r="K33" s="30"/>
      <c r="L33" s="30"/>
      <c r="M33" s="30"/>
      <c r="N33" s="31"/>
    </row>
    <row r="34" spans="1:16" s="41" customFormat="1" ht="12.75" customHeight="1" x14ac:dyDescent="0.2">
      <c r="A34" s="68"/>
      <c r="B34" s="79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6</v>
      </c>
      <c r="D35" s="27">
        <f>COUNTA($D$3:$D$33)</f>
        <v>3</v>
      </c>
      <c r="E35" s="27">
        <f>COUNTA($E$3:$E$33)</f>
        <v>2</v>
      </c>
      <c r="F35" s="27">
        <f>COUNTA($F$3:$F$33)</f>
        <v>3</v>
      </c>
      <c r="G35" s="27">
        <f>COUNTA($G$3:$G$33)</f>
        <v>6</v>
      </c>
      <c r="H35" s="27">
        <f>COUNTA($H$3:$H$33)</f>
        <v>3</v>
      </c>
      <c r="I35" s="27">
        <f>COUNTA($I$3:$I$33)</f>
        <v>3</v>
      </c>
      <c r="J35" s="27">
        <f>COUNTA($J$3:$J$33)</f>
        <v>3</v>
      </c>
      <c r="K35" s="27">
        <f>COUNTA($K$3:$K$33)</f>
        <v>3</v>
      </c>
      <c r="L35" s="27">
        <f>COUNTA($L$3:$L$33)</f>
        <v>2</v>
      </c>
      <c r="M35" s="27">
        <f>COUNTA($M$3:$M$33)</f>
        <v>5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0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1</v>
      </c>
      <c r="G36" s="47">
        <f>COUNTIF($G$3:$G$33,"V75")</f>
        <v>1</v>
      </c>
      <c r="H36" s="47">
        <f>COUNTIF($H$3:$H$33,"V75")</f>
        <v>1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1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2</v>
      </c>
      <c r="D38" s="47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1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1</v>
      </c>
      <c r="D39" s="47">
        <f>COUNTIF($D$3:$D$33,"V65")</f>
        <v>1</v>
      </c>
      <c r="E39" s="47">
        <f>COUNTIF($E$3:$E$33,"V65")</f>
        <v>2</v>
      </c>
      <c r="F39" s="47">
        <f>COUNTIF($F$3:$F$33,"V65")</f>
        <v>2</v>
      </c>
      <c r="G39" s="47">
        <f>COUNTIF($G$3:$G$33,"V65")</f>
        <v>5</v>
      </c>
      <c r="H39" s="47">
        <f>COUNTIF($H$3:$H$33,"V65")</f>
        <v>2</v>
      </c>
      <c r="I39" s="47">
        <f>COUNTIF($I$3:$I$33,"V65")</f>
        <v>2</v>
      </c>
      <c r="J39" s="47">
        <f>COUNTIF($J$3:$J$33,"V65")</f>
        <v>3</v>
      </c>
      <c r="K39" s="47">
        <f>COUNTIF($K$3:$K$33,"V65")</f>
        <v>2</v>
      </c>
      <c r="L39" s="47">
        <f>COUNTIF($L$3:$L$33,"V65")</f>
        <v>1</v>
      </c>
      <c r="M39" s="47">
        <f>COUNTIF($M$3:$M$33,"V65")</f>
        <v>4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1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1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1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3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5" orientation="landscape" r:id="rId1"/>
  <headerFooter alignWithMargins="0">
    <oddHeader>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8"/>
  <sheetViews>
    <sheetView zoomScaleNormal="100" workbookViewId="0">
      <pane ySplit="2" topLeftCell="A3" activePane="bottomLeft" state="frozen"/>
      <selection pane="bottomLeft" activeCell="A47" sqref="A47:XFD47"/>
    </sheetView>
  </sheetViews>
  <sheetFormatPr baseColWidth="10" defaultColWidth="8.5703125" defaultRowHeight="15" customHeight="1" x14ac:dyDescent="0.2"/>
  <cols>
    <col min="1" max="1" width="17" style="8" customWidth="1"/>
    <col min="2" max="2" width="11.42578125" style="50" customWidth="1"/>
    <col min="3" max="13" width="8.5703125" style="15"/>
    <col min="14" max="14" width="35.28515625" style="16" customWidth="1"/>
  </cols>
  <sheetData>
    <row r="1" spans="1:16" ht="15" customHeight="1" x14ac:dyDescent="0.2">
      <c r="A1" s="8" t="s">
        <v>13</v>
      </c>
    </row>
    <row r="2" spans="1:16" s="2" customFormat="1" ht="15" customHeigh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28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  <c r="N2" s="19"/>
    </row>
    <row r="3" spans="1:16" s="31" customFormat="1" ht="12.75" customHeight="1" thickBot="1" x14ac:dyDescent="0.25">
      <c r="A3" s="102" t="s">
        <v>63</v>
      </c>
      <c r="B3" s="97">
        <f>Juli!B33+1</f>
        <v>44044</v>
      </c>
      <c r="C3" s="98"/>
      <c r="D3" s="98"/>
      <c r="E3" s="98" t="s">
        <v>50</v>
      </c>
      <c r="F3" s="98"/>
      <c r="G3" s="98"/>
      <c r="H3" s="98"/>
      <c r="I3" s="98"/>
      <c r="J3" s="98"/>
      <c r="K3" s="98"/>
      <c r="L3" s="98"/>
      <c r="M3" s="98"/>
    </row>
    <row r="4" spans="1:16" s="95" customFormat="1" ht="12.75" customHeight="1" x14ac:dyDescent="0.2">
      <c r="A4" s="68" t="s">
        <v>64</v>
      </c>
      <c r="B4" s="69">
        <f>B3+1</f>
        <v>44045</v>
      </c>
      <c r="C4" s="30"/>
      <c r="D4" s="30"/>
      <c r="E4" s="30"/>
      <c r="F4" s="30"/>
      <c r="G4" s="30"/>
      <c r="H4" s="30"/>
      <c r="I4" s="30"/>
      <c r="J4" s="30"/>
      <c r="K4" s="30" t="s">
        <v>50</v>
      </c>
      <c r="L4" s="30"/>
      <c r="M4" s="30"/>
      <c r="N4" s="31"/>
      <c r="O4" s="72"/>
      <c r="P4" s="72"/>
    </row>
    <row r="5" spans="1:16" s="23" customFormat="1" ht="12.75" customHeight="1" x14ac:dyDescent="0.2">
      <c r="A5" s="68" t="s">
        <v>65</v>
      </c>
      <c r="B5" s="69">
        <f t="shared" ref="B5:B33" si="0">B4+1</f>
        <v>44046</v>
      </c>
      <c r="C5" s="30" t="s">
        <v>109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31"/>
      <c r="P5" s="31"/>
    </row>
    <row r="6" spans="1:16" s="31" customFormat="1" ht="12.75" customHeight="1" x14ac:dyDescent="0.2">
      <c r="A6" s="70" t="s">
        <v>66</v>
      </c>
      <c r="B6" s="69">
        <f t="shared" si="0"/>
        <v>44047</v>
      </c>
      <c r="C6" s="30"/>
      <c r="D6" s="30"/>
      <c r="E6" s="30"/>
      <c r="F6" s="30"/>
      <c r="G6" s="30"/>
      <c r="H6" s="30"/>
      <c r="I6" s="30" t="s">
        <v>50</v>
      </c>
      <c r="J6" s="30"/>
      <c r="K6" s="30"/>
      <c r="L6" s="30"/>
      <c r="M6" s="30"/>
    </row>
    <row r="7" spans="1:16" s="23" customFormat="1" ht="12.75" customHeight="1" x14ac:dyDescent="0.2">
      <c r="A7" s="70" t="s">
        <v>67</v>
      </c>
      <c r="B7" s="69">
        <f t="shared" si="0"/>
        <v>44048</v>
      </c>
      <c r="C7" s="30"/>
      <c r="D7" s="30"/>
      <c r="E7" s="30"/>
      <c r="F7" s="30"/>
      <c r="G7" s="30"/>
      <c r="H7" s="30"/>
      <c r="I7" s="30"/>
      <c r="J7" s="30" t="s">
        <v>50</v>
      </c>
      <c r="K7" s="30"/>
      <c r="L7" s="30"/>
      <c r="M7" s="30" t="s">
        <v>50</v>
      </c>
      <c r="N7" s="31"/>
      <c r="O7" s="31"/>
      <c r="P7" s="31"/>
    </row>
    <row r="8" spans="1:16" s="31" customFormat="1" ht="12.75" customHeight="1" x14ac:dyDescent="0.2">
      <c r="A8" s="70" t="s">
        <v>61</v>
      </c>
      <c r="B8" s="69">
        <f t="shared" si="0"/>
        <v>44049</v>
      </c>
      <c r="C8" s="30"/>
      <c r="D8" s="30" t="s">
        <v>50</v>
      </c>
      <c r="E8" s="30"/>
      <c r="F8" s="30"/>
      <c r="G8" s="30"/>
      <c r="H8" s="30"/>
      <c r="I8" s="30"/>
      <c r="J8" s="30"/>
      <c r="K8" s="30"/>
      <c r="L8" s="30"/>
      <c r="M8" s="30"/>
    </row>
    <row r="9" spans="1:16" s="23" customFormat="1" ht="12.75" customHeight="1" x14ac:dyDescent="0.2">
      <c r="A9" s="70" t="s">
        <v>62</v>
      </c>
      <c r="B9" s="69">
        <f t="shared" si="0"/>
        <v>44050</v>
      </c>
      <c r="C9" s="30"/>
      <c r="D9" s="30"/>
      <c r="E9" s="30"/>
      <c r="F9" s="30"/>
      <c r="G9" s="30"/>
      <c r="H9" s="30"/>
      <c r="I9" s="30"/>
      <c r="J9" s="30"/>
      <c r="K9" s="30"/>
      <c r="L9" s="30" t="s">
        <v>39</v>
      </c>
      <c r="M9" s="30"/>
      <c r="N9" s="31"/>
      <c r="O9" s="31"/>
      <c r="P9" s="31"/>
    </row>
    <row r="10" spans="1:16" s="23" customFormat="1" ht="12.75" customHeight="1" thickBot="1" x14ac:dyDescent="0.25">
      <c r="A10" s="96" t="s">
        <v>63</v>
      </c>
      <c r="B10" s="97">
        <f t="shared" si="0"/>
        <v>44051</v>
      </c>
      <c r="C10" s="98"/>
      <c r="D10" s="98"/>
      <c r="E10" s="98" t="s">
        <v>50</v>
      </c>
      <c r="F10" s="98"/>
      <c r="G10" s="98"/>
      <c r="H10" s="98"/>
      <c r="I10" s="98"/>
      <c r="J10" s="98"/>
      <c r="K10" s="98"/>
      <c r="L10" s="98"/>
      <c r="M10" s="98"/>
      <c r="N10" s="152" t="s">
        <v>93</v>
      </c>
      <c r="O10" s="31"/>
      <c r="P10" s="31"/>
    </row>
    <row r="11" spans="1:16" s="23" customFormat="1" ht="12.75" customHeight="1" x14ac:dyDescent="0.2">
      <c r="A11" s="68" t="s">
        <v>64</v>
      </c>
      <c r="B11" s="69">
        <f>B10+1</f>
        <v>44052</v>
      </c>
      <c r="C11" s="30"/>
      <c r="D11" s="30"/>
      <c r="E11" s="30"/>
      <c r="F11" s="30"/>
      <c r="G11" s="30"/>
      <c r="H11" s="30"/>
      <c r="I11" s="30"/>
      <c r="J11" s="30"/>
      <c r="K11" s="30" t="s">
        <v>50</v>
      </c>
      <c r="L11" s="30"/>
      <c r="M11" s="30"/>
      <c r="N11" s="31"/>
      <c r="O11" s="31"/>
      <c r="P11" s="31"/>
    </row>
    <row r="12" spans="1:16" s="23" customFormat="1" ht="12.75" customHeight="1" x14ac:dyDescent="0.2">
      <c r="A12" s="68" t="s">
        <v>65</v>
      </c>
      <c r="B12" s="69">
        <f t="shared" si="0"/>
        <v>44053</v>
      </c>
      <c r="C12" s="30" t="s">
        <v>109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31"/>
      <c r="P12" s="31"/>
    </row>
    <row r="13" spans="1:16" s="31" customFormat="1" ht="12.75" customHeight="1" x14ac:dyDescent="0.2">
      <c r="A13" s="70" t="s">
        <v>66</v>
      </c>
      <c r="B13" s="69">
        <f t="shared" si="0"/>
        <v>44054</v>
      </c>
      <c r="C13" s="30"/>
      <c r="D13" s="30"/>
      <c r="E13" s="30"/>
      <c r="F13" s="30"/>
      <c r="G13" s="30"/>
      <c r="H13" s="30" t="s">
        <v>50</v>
      </c>
      <c r="I13" s="30"/>
      <c r="J13" s="30"/>
      <c r="K13" s="30"/>
      <c r="L13" s="30"/>
      <c r="M13" s="30"/>
    </row>
    <row r="14" spans="1:16" s="23" customFormat="1" ht="12.75" customHeight="1" x14ac:dyDescent="0.2">
      <c r="A14" s="70" t="s">
        <v>67</v>
      </c>
      <c r="B14" s="69">
        <f t="shared" si="0"/>
        <v>44055</v>
      </c>
      <c r="C14" s="30"/>
      <c r="D14" s="30"/>
      <c r="E14" s="30"/>
      <c r="F14" s="30"/>
      <c r="G14" s="30"/>
      <c r="H14" s="30"/>
      <c r="I14" s="30"/>
      <c r="J14" s="30" t="s">
        <v>50</v>
      </c>
      <c r="K14" s="30"/>
      <c r="L14" s="30"/>
      <c r="M14" s="30" t="s">
        <v>50</v>
      </c>
      <c r="N14" s="31"/>
      <c r="O14" s="67"/>
      <c r="P14" s="67"/>
    </row>
    <row r="15" spans="1:16" s="31" customFormat="1" ht="12.75" customHeight="1" x14ac:dyDescent="0.2">
      <c r="A15" s="70" t="s">
        <v>61</v>
      </c>
      <c r="B15" s="69">
        <f t="shared" si="0"/>
        <v>44056</v>
      </c>
      <c r="C15" s="30"/>
      <c r="D15" s="30"/>
      <c r="E15" s="30"/>
      <c r="F15" s="30"/>
      <c r="G15" s="30" t="s">
        <v>50</v>
      </c>
      <c r="H15" s="30"/>
      <c r="I15" s="30"/>
      <c r="J15" s="30"/>
      <c r="K15" s="30"/>
      <c r="L15" s="30"/>
      <c r="M15" s="30"/>
    </row>
    <row r="16" spans="1:16" s="23" customFormat="1" ht="12.75" customHeight="1" x14ac:dyDescent="0.2">
      <c r="A16" s="70" t="s">
        <v>62</v>
      </c>
      <c r="B16" s="69">
        <f t="shared" si="0"/>
        <v>44057</v>
      </c>
      <c r="C16" s="30"/>
      <c r="D16" s="151" t="s">
        <v>50</v>
      </c>
      <c r="E16" s="30"/>
      <c r="F16" s="30"/>
      <c r="G16" s="30"/>
      <c r="H16" s="30"/>
      <c r="I16" s="30"/>
      <c r="J16" s="30"/>
      <c r="K16" s="30"/>
      <c r="L16" s="30"/>
      <c r="M16" s="30"/>
      <c r="N16" s="152" t="s">
        <v>78</v>
      </c>
      <c r="O16" s="31"/>
      <c r="P16" s="31"/>
    </row>
    <row r="17" spans="1:17" s="23" customFormat="1" ht="12.75" customHeight="1" thickBot="1" x14ac:dyDescent="0.25">
      <c r="A17" s="96" t="s">
        <v>63</v>
      </c>
      <c r="B17" s="97">
        <f t="shared" si="0"/>
        <v>44058</v>
      </c>
      <c r="C17" s="98"/>
      <c r="D17" s="98"/>
      <c r="E17" s="98"/>
      <c r="F17" s="98"/>
      <c r="G17" s="98"/>
      <c r="H17" s="98"/>
      <c r="I17" s="98" t="s">
        <v>50</v>
      </c>
      <c r="J17" s="98"/>
      <c r="K17" s="98"/>
      <c r="L17" s="98"/>
      <c r="M17" s="98"/>
      <c r="N17" s="31"/>
      <c r="O17" s="31"/>
      <c r="P17" s="31"/>
    </row>
    <row r="18" spans="1:17" s="23" customFormat="1" ht="12.75" customHeight="1" x14ac:dyDescent="0.2">
      <c r="A18" s="68" t="s">
        <v>64</v>
      </c>
      <c r="B18" s="69">
        <f>B17+1</f>
        <v>44059</v>
      </c>
      <c r="C18" s="30"/>
      <c r="D18" s="30"/>
      <c r="E18" s="30"/>
      <c r="F18" s="30"/>
      <c r="G18" s="30"/>
      <c r="H18" s="30"/>
      <c r="I18" s="30"/>
      <c r="J18" s="30"/>
      <c r="K18" s="30" t="s">
        <v>50</v>
      </c>
      <c r="L18" s="30"/>
      <c r="M18" s="30"/>
      <c r="N18" s="31"/>
      <c r="O18" s="31"/>
      <c r="P18" s="31"/>
    </row>
    <row r="19" spans="1:17" s="23" customFormat="1" ht="12.75" customHeight="1" x14ac:dyDescent="0.2">
      <c r="A19" s="68" t="s">
        <v>65</v>
      </c>
      <c r="B19" s="69">
        <f t="shared" si="0"/>
        <v>44060</v>
      </c>
      <c r="C19" s="30" t="s">
        <v>109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  <c r="O19" s="31"/>
      <c r="P19" s="31"/>
    </row>
    <row r="20" spans="1:17" s="31" customFormat="1" ht="12.75" customHeight="1" x14ac:dyDescent="0.2">
      <c r="A20" s="70" t="s">
        <v>66</v>
      </c>
      <c r="B20" s="69">
        <f t="shared" si="0"/>
        <v>44061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152" t="s">
        <v>94</v>
      </c>
    </row>
    <row r="21" spans="1:17" s="23" customFormat="1" ht="12.75" customHeight="1" x14ac:dyDescent="0.2">
      <c r="A21" s="70" t="s">
        <v>67</v>
      </c>
      <c r="B21" s="69">
        <f t="shared" si="0"/>
        <v>44062</v>
      </c>
      <c r="C21" s="30"/>
      <c r="D21" s="30"/>
      <c r="E21" s="30" t="s">
        <v>50</v>
      </c>
      <c r="F21" s="30"/>
      <c r="G21" s="30"/>
      <c r="H21" s="30"/>
      <c r="I21" s="30"/>
      <c r="J21" s="30"/>
      <c r="K21" s="30"/>
      <c r="L21" s="30"/>
      <c r="M21" s="30"/>
      <c r="N21" s="31"/>
      <c r="O21" s="31"/>
      <c r="P21" s="31"/>
      <c r="Q21" s="23" t="s">
        <v>33</v>
      </c>
    </row>
    <row r="22" spans="1:17" s="67" customFormat="1" ht="12.75" customHeight="1" x14ac:dyDescent="0.2">
      <c r="A22" s="70" t="s">
        <v>61</v>
      </c>
      <c r="B22" s="69">
        <f t="shared" si="0"/>
        <v>44063</v>
      </c>
      <c r="C22" s="30"/>
      <c r="D22" s="30"/>
      <c r="E22" s="30"/>
      <c r="F22" s="30"/>
      <c r="G22" s="30" t="s">
        <v>50</v>
      </c>
      <c r="H22" s="30"/>
      <c r="I22" s="30"/>
      <c r="J22" s="30"/>
      <c r="K22" s="30"/>
      <c r="L22" s="30"/>
      <c r="M22" s="30"/>
      <c r="N22" s="31"/>
      <c r="O22" s="31"/>
    </row>
    <row r="23" spans="1:17" s="23" customFormat="1" ht="12.75" customHeight="1" x14ac:dyDescent="0.2">
      <c r="A23" s="70" t="s">
        <v>62</v>
      </c>
      <c r="B23" s="69">
        <f t="shared" si="0"/>
        <v>44064</v>
      </c>
      <c r="C23" s="30"/>
      <c r="D23" s="30"/>
      <c r="E23" s="30"/>
      <c r="F23" s="30"/>
      <c r="G23" s="30"/>
      <c r="H23" s="30"/>
      <c r="I23" s="30" t="s">
        <v>39</v>
      </c>
      <c r="J23" s="30"/>
      <c r="K23" s="30"/>
      <c r="L23" s="30" t="s">
        <v>74</v>
      </c>
      <c r="M23" s="30" t="s">
        <v>106</v>
      </c>
      <c r="N23" s="164" t="s">
        <v>89</v>
      </c>
      <c r="O23" s="31"/>
      <c r="P23" s="31"/>
    </row>
    <row r="24" spans="1:17" s="23" customFormat="1" ht="12.75" customHeight="1" thickBot="1" x14ac:dyDescent="0.25">
      <c r="A24" s="96" t="s">
        <v>63</v>
      </c>
      <c r="B24" s="97">
        <f t="shared" si="0"/>
        <v>44065</v>
      </c>
      <c r="C24" s="98"/>
      <c r="D24" s="98"/>
      <c r="E24" s="98"/>
      <c r="F24" s="98"/>
      <c r="G24" s="98"/>
      <c r="H24" s="98"/>
      <c r="I24" s="98"/>
      <c r="J24" s="98" t="s">
        <v>50</v>
      </c>
      <c r="K24" s="98"/>
      <c r="L24" s="98"/>
      <c r="M24" s="98" t="s">
        <v>46</v>
      </c>
      <c r="N24" s="31"/>
      <c r="O24" s="31"/>
      <c r="P24" s="31"/>
    </row>
    <row r="25" spans="1:17" s="23" customFormat="1" ht="12.75" customHeight="1" x14ac:dyDescent="0.2">
      <c r="A25" s="68" t="s">
        <v>64</v>
      </c>
      <c r="B25" s="69">
        <f>B24+1</f>
        <v>44066</v>
      </c>
      <c r="C25" s="30"/>
      <c r="D25" s="30"/>
      <c r="E25" s="30"/>
      <c r="F25" s="30" t="s">
        <v>50</v>
      </c>
      <c r="G25" s="30"/>
      <c r="H25" s="30"/>
      <c r="I25" s="30"/>
      <c r="J25" s="30"/>
      <c r="K25" s="30"/>
      <c r="L25" s="30"/>
      <c r="M25" s="30"/>
      <c r="N25" s="31"/>
      <c r="O25" s="31"/>
      <c r="P25" s="31"/>
    </row>
    <row r="26" spans="1:17" s="23" customFormat="1" ht="12.75" customHeight="1" x14ac:dyDescent="0.2">
      <c r="A26" s="68" t="s">
        <v>65</v>
      </c>
      <c r="B26" s="69">
        <f t="shared" si="0"/>
        <v>44067</v>
      </c>
      <c r="C26" s="30"/>
      <c r="D26" s="30" t="s">
        <v>109</v>
      </c>
      <c r="E26" s="30"/>
      <c r="F26" s="30"/>
      <c r="G26" s="30"/>
      <c r="H26" s="30"/>
      <c r="I26" s="30"/>
      <c r="J26" s="30"/>
      <c r="K26" s="30"/>
      <c r="L26" s="30"/>
      <c r="M26" s="30"/>
      <c r="N26" s="152" t="s">
        <v>72</v>
      </c>
      <c r="O26" s="67"/>
      <c r="P26" s="31"/>
    </row>
    <row r="27" spans="1:17" s="31" customFormat="1" ht="12.75" customHeight="1" x14ac:dyDescent="0.2">
      <c r="A27" s="70" t="s">
        <v>66</v>
      </c>
      <c r="B27" s="69">
        <f t="shared" si="0"/>
        <v>44068</v>
      </c>
      <c r="C27" s="30" t="s">
        <v>50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152" t="s">
        <v>71</v>
      </c>
    </row>
    <row r="28" spans="1:17" s="64" customFormat="1" ht="12.75" customHeight="1" x14ac:dyDescent="0.2">
      <c r="A28" s="70" t="s">
        <v>67</v>
      </c>
      <c r="B28" s="69">
        <f t="shared" si="0"/>
        <v>44069</v>
      </c>
      <c r="C28" s="30" t="s">
        <v>50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152" t="s">
        <v>71</v>
      </c>
      <c r="O28" s="31"/>
    </row>
    <row r="29" spans="1:17" s="31" customFormat="1" ht="12.75" customHeight="1" x14ac:dyDescent="0.2">
      <c r="A29" s="70" t="s">
        <v>61</v>
      </c>
      <c r="B29" s="69">
        <f t="shared" si="0"/>
        <v>44070</v>
      </c>
      <c r="C29" s="122" t="s">
        <v>60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158" t="s">
        <v>103</v>
      </c>
    </row>
    <row r="30" spans="1:17" s="23" customFormat="1" ht="12.75" customHeight="1" x14ac:dyDescent="0.2">
      <c r="A30" s="70" t="s">
        <v>62</v>
      </c>
      <c r="B30" s="69">
        <f t="shared" si="0"/>
        <v>44071</v>
      </c>
      <c r="C30" s="30"/>
      <c r="D30" s="30"/>
      <c r="E30" s="30" t="s">
        <v>39</v>
      </c>
      <c r="F30" s="30"/>
      <c r="G30" s="30"/>
      <c r="H30" s="30"/>
      <c r="I30" s="30"/>
      <c r="J30" s="30"/>
      <c r="K30" s="30"/>
      <c r="L30" s="30"/>
      <c r="M30" s="30"/>
      <c r="N30" s="31" t="s">
        <v>33</v>
      </c>
      <c r="O30" s="31"/>
    </row>
    <row r="31" spans="1:17" s="67" customFormat="1" ht="12.75" customHeight="1" thickBot="1" x14ac:dyDescent="0.25">
      <c r="A31" s="96" t="s">
        <v>63</v>
      </c>
      <c r="B31" s="97">
        <f t="shared" si="0"/>
        <v>44072</v>
      </c>
      <c r="C31" s="98"/>
      <c r="D31" s="98"/>
      <c r="E31" s="98"/>
      <c r="F31" s="98"/>
      <c r="G31" s="98"/>
      <c r="H31" s="98" t="s">
        <v>50</v>
      </c>
      <c r="I31" s="98"/>
      <c r="J31" s="98"/>
      <c r="K31" s="98"/>
      <c r="L31" s="98"/>
      <c r="M31" s="98"/>
      <c r="N31" s="31"/>
      <c r="O31" s="31"/>
    </row>
    <row r="32" spans="1:17" s="67" customFormat="1" ht="12.75" customHeight="1" x14ac:dyDescent="0.2">
      <c r="A32" s="70" t="s">
        <v>64</v>
      </c>
      <c r="B32" s="69">
        <f>B31+1</f>
        <v>44073</v>
      </c>
      <c r="C32" s="30"/>
      <c r="D32" s="30"/>
      <c r="E32" s="30"/>
      <c r="F32" s="30"/>
      <c r="G32" s="30"/>
      <c r="H32" s="30"/>
      <c r="I32" s="30"/>
      <c r="J32" s="30"/>
      <c r="K32" s="30" t="s">
        <v>50</v>
      </c>
      <c r="L32" s="30"/>
      <c r="M32" s="30"/>
      <c r="N32" s="31"/>
      <c r="O32" s="31"/>
    </row>
    <row r="33" spans="1:16" s="67" customFormat="1" ht="12.75" customHeight="1" x14ac:dyDescent="0.2">
      <c r="A33" s="70" t="s">
        <v>65</v>
      </c>
      <c r="B33" s="69">
        <f t="shared" si="0"/>
        <v>44074</v>
      </c>
      <c r="C33" s="30" t="s">
        <v>50</v>
      </c>
      <c r="D33" s="30" t="s">
        <v>75</v>
      </c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64"/>
      <c r="P33" s="64"/>
    </row>
    <row r="34" spans="1:16" s="41" customFormat="1" ht="12.75" customHeight="1" x14ac:dyDescent="0.2">
      <c r="A34" s="71"/>
      <c r="B34" s="79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43"/>
      <c r="O34"/>
      <c r="P34"/>
    </row>
    <row r="35" spans="1:16" s="32" customFormat="1" ht="14.1" customHeight="1" x14ac:dyDescent="0.2">
      <c r="A35" s="28" t="s">
        <v>6</v>
      </c>
      <c r="B35" s="48"/>
      <c r="C35" s="27">
        <f>COUNTA($C$3:$C$33)</f>
        <v>7</v>
      </c>
      <c r="D35" s="27">
        <f>COUNTA($D$3:$D$33)</f>
        <v>4</v>
      </c>
      <c r="E35" s="27">
        <f>COUNTA($E$3:$E$33)</f>
        <v>4</v>
      </c>
      <c r="F35" s="27">
        <f>COUNTA($F$3:$F$33)</f>
        <v>1</v>
      </c>
      <c r="G35" s="27">
        <f>COUNTA($G$3:$G$33)</f>
        <v>2</v>
      </c>
      <c r="H35" s="27">
        <f>COUNTA($H$3:$H$33)</f>
        <v>2</v>
      </c>
      <c r="I35" s="27">
        <f>COUNTA($I$3:$I$33)</f>
        <v>3</v>
      </c>
      <c r="J35" s="27">
        <f>COUNTA($J$3:$J$33)</f>
        <v>3</v>
      </c>
      <c r="K35" s="27">
        <f>COUNTA($K$3:$K$33)</f>
        <v>4</v>
      </c>
      <c r="L35" s="27">
        <f>COUNTA($L$3:$L$33)</f>
        <v>2</v>
      </c>
      <c r="M35" s="27">
        <f>COUNTA($M$3:$M$33)</f>
        <v>4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0</v>
      </c>
      <c r="D36" s="47">
        <f>COUNTIF($D$3:$D$33,"V75")</f>
        <v>0</v>
      </c>
      <c r="E36" s="47">
        <f>COUNTIF($E$3:$E$33,"V75")</f>
        <v>1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1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 t="s">
        <v>33</v>
      </c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3</v>
      </c>
      <c r="D38" s="47">
        <f>COUNTIF($D$3:$D$33,"V75M")</f>
        <v>1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0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3</v>
      </c>
      <c r="D39" s="47">
        <f>COUNTIF($D$3:$D$33,"V65")</f>
        <v>2</v>
      </c>
      <c r="E39" s="47">
        <f>COUNTIF($E$3:$E$33,"V65")</f>
        <v>3</v>
      </c>
      <c r="F39" s="47">
        <f>COUNTIF($F$3:$F$33,"V65")</f>
        <v>1</v>
      </c>
      <c r="G39" s="47">
        <f>COUNTIF($G$3:$G$33,"V65")</f>
        <v>2</v>
      </c>
      <c r="H39" s="47">
        <f>COUNTIF($H$3:$H$33,"V65")</f>
        <v>2</v>
      </c>
      <c r="I39" s="47">
        <f>COUNTIF($I$3:$I$33,"V65")</f>
        <v>2</v>
      </c>
      <c r="J39" s="47">
        <f>COUNTIF($J$3:$J$33,"V65")</f>
        <v>3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2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1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1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1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0</v>
      </c>
      <c r="D45" s="47">
        <f>COUNTIF($D$3:$D$33,"FL")</f>
        <v>1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 s="1"/>
      <c r="P46" s="1"/>
    </row>
    <row r="47" spans="1:16" s="32" customFormat="1" ht="15" customHeight="1" x14ac:dyDescent="0.2">
      <c r="A47" s="21"/>
      <c r="B47" s="4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1" orientation="landscape" r:id="rId1"/>
  <headerFooter alignWithMargins="0">
    <oddHeader>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8"/>
  <sheetViews>
    <sheetView zoomScaleNormal="100" workbookViewId="0">
      <pane ySplit="2" topLeftCell="A6" activePane="bottomLeft" state="frozen"/>
      <selection pane="bottomLeft" activeCell="A47" sqref="A47:XFD47"/>
    </sheetView>
  </sheetViews>
  <sheetFormatPr baseColWidth="10" defaultColWidth="9.140625" defaultRowHeight="12.75" x14ac:dyDescent="0.2"/>
  <cols>
    <col min="1" max="1" width="15.5703125" style="80" customWidth="1"/>
    <col min="2" max="2" width="11.42578125" style="81" customWidth="1"/>
    <col min="3" max="3" width="7.5703125" style="15" customWidth="1"/>
    <col min="4" max="4" width="7.5703125" style="33" customWidth="1"/>
    <col min="5" max="13" width="7.5703125" style="15" customWidth="1"/>
    <col min="14" max="14" width="26.85546875" style="16" customWidth="1"/>
    <col min="15" max="15" width="12.85546875" style="16" customWidth="1"/>
    <col min="16" max="16384" width="9.140625" style="16"/>
  </cols>
  <sheetData>
    <row r="1" spans="1:17" x14ac:dyDescent="0.2">
      <c r="A1" s="80" t="s">
        <v>14</v>
      </c>
    </row>
    <row r="2" spans="1:17" s="2" customFormat="1" ht="13.5" customHeight="1" x14ac:dyDescent="0.2">
      <c r="A2" s="80"/>
      <c r="B2" s="51"/>
      <c r="C2" s="17" t="s">
        <v>1</v>
      </c>
      <c r="D2" s="56" t="s">
        <v>21</v>
      </c>
      <c r="E2" s="17" t="s">
        <v>22</v>
      </c>
      <c r="F2" s="17" t="s">
        <v>29</v>
      </c>
      <c r="G2" s="17" t="s">
        <v>2</v>
      </c>
      <c r="H2" s="17" t="s">
        <v>24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33</v>
      </c>
      <c r="N2" s="19"/>
    </row>
    <row r="3" spans="1:17" s="23" customFormat="1" ht="12.75" customHeight="1" x14ac:dyDescent="0.2">
      <c r="A3" s="68" t="s">
        <v>66</v>
      </c>
      <c r="B3" s="69">
        <f>August!B33+1</f>
        <v>44075</v>
      </c>
      <c r="C3" s="30"/>
      <c r="D3" s="30"/>
      <c r="E3" s="30"/>
      <c r="F3" s="30"/>
      <c r="G3" s="30"/>
      <c r="H3" s="30"/>
      <c r="I3" s="30" t="s">
        <v>50</v>
      </c>
      <c r="J3" s="30"/>
      <c r="K3" s="30"/>
      <c r="L3" s="30"/>
      <c r="M3" s="30"/>
      <c r="N3" s="31"/>
    </row>
    <row r="4" spans="1:17" s="23" customFormat="1" ht="12.75" customHeight="1" x14ac:dyDescent="0.2">
      <c r="A4" s="70" t="s">
        <v>67</v>
      </c>
      <c r="B4" s="69">
        <f>B3+1</f>
        <v>44076</v>
      </c>
      <c r="C4" s="30"/>
      <c r="D4" s="30"/>
      <c r="E4" s="30" t="s">
        <v>50</v>
      </c>
      <c r="F4" s="30"/>
      <c r="G4" s="30"/>
      <c r="H4" s="30"/>
      <c r="I4" s="30"/>
      <c r="J4" s="30"/>
      <c r="K4" s="30"/>
      <c r="L4" s="30"/>
      <c r="M4" s="30" t="s">
        <v>50</v>
      </c>
    </row>
    <row r="5" spans="1:17" s="31" customFormat="1" ht="12.75" customHeight="1" x14ac:dyDescent="0.2">
      <c r="A5" s="70" t="s">
        <v>61</v>
      </c>
      <c r="B5" s="69">
        <f t="shared" ref="B5:B32" si="0">B4+1</f>
        <v>44077</v>
      </c>
      <c r="C5" s="30"/>
      <c r="D5" s="30" t="s">
        <v>50</v>
      </c>
      <c r="E5" s="30"/>
      <c r="F5" s="30"/>
      <c r="G5" s="30"/>
      <c r="H5" s="30"/>
      <c r="I5" s="30"/>
      <c r="J5" s="30"/>
      <c r="K5" s="30"/>
      <c r="L5" s="30"/>
      <c r="M5" s="30"/>
    </row>
    <row r="6" spans="1:17" s="23" customFormat="1" ht="12.75" customHeight="1" x14ac:dyDescent="0.2">
      <c r="A6" s="70" t="s">
        <v>62</v>
      </c>
      <c r="B6" s="69">
        <f t="shared" si="0"/>
        <v>44078</v>
      </c>
      <c r="C6" s="30"/>
      <c r="D6" s="30"/>
      <c r="E6" s="30"/>
      <c r="F6" s="30"/>
      <c r="G6" s="30"/>
      <c r="H6" s="30"/>
      <c r="I6" s="30"/>
      <c r="J6" s="30" t="s">
        <v>39</v>
      </c>
      <c r="K6" s="30"/>
      <c r="L6" s="30" t="s">
        <v>74</v>
      </c>
      <c r="M6" s="30"/>
      <c r="N6" s="31"/>
      <c r="O6" s="31"/>
      <c r="P6" s="31"/>
      <c r="Q6" s="31"/>
    </row>
    <row r="7" spans="1:17" s="23" customFormat="1" ht="12.75" customHeight="1" thickBot="1" x14ac:dyDescent="0.25">
      <c r="A7" s="96" t="s">
        <v>63</v>
      </c>
      <c r="B7" s="97">
        <f t="shared" si="0"/>
        <v>44079</v>
      </c>
      <c r="C7" s="98"/>
      <c r="D7" s="98"/>
      <c r="E7" s="98"/>
      <c r="F7" s="98"/>
      <c r="G7" s="98"/>
      <c r="H7" s="98" t="s">
        <v>50</v>
      </c>
      <c r="I7" s="98"/>
      <c r="J7" s="98"/>
      <c r="K7" s="98"/>
      <c r="L7" s="98"/>
      <c r="M7" s="98"/>
      <c r="N7" s="31"/>
    </row>
    <row r="8" spans="1:17" s="95" customFormat="1" ht="12.75" customHeight="1" x14ac:dyDescent="0.2">
      <c r="A8" s="70" t="s">
        <v>64</v>
      </c>
      <c r="B8" s="69">
        <f t="shared" si="0"/>
        <v>44080</v>
      </c>
      <c r="C8" s="30"/>
      <c r="D8" s="30"/>
      <c r="E8" s="30"/>
      <c r="F8" s="30"/>
      <c r="G8" s="30"/>
      <c r="H8" s="30"/>
      <c r="I8" s="30"/>
      <c r="J8" s="30"/>
      <c r="K8" s="30" t="s">
        <v>50</v>
      </c>
      <c r="L8" s="30"/>
      <c r="M8" s="30"/>
      <c r="N8" s="31"/>
    </row>
    <row r="9" spans="1:17" s="23" customFormat="1" ht="12.75" customHeight="1" x14ac:dyDescent="0.2">
      <c r="A9" s="70" t="s">
        <v>65</v>
      </c>
      <c r="B9" s="69">
        <f t="shared" si="0"/>
        <v>44081</v>
      </c>
      <c r="C9" s="30" t="s">
        <v>109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7" s="31" customFormat="1" ht="12.75" customHeight="1" x14ac:dyDescent="0.2">
      <c r="A10" s="70" t="s">
        <v>66</v>
      </c>
      <c r="B10" s="69">
        <f t="shared" si="0"/>
        <v>44082</v>
      </c>
      <c r="C10" s="30"/>
      <c r="D10" s="30"/>
      <c r="E10" s="30"/>
      <c r="F10" s="30" t="s">
        <v>50</v>
      </c>
      <c r="G10" s="30"/>
      <c r="H10" s="30"/>
      <c r="I10" s="30"/>
      <c r="J10" s="30"/>
      <c r="K10" s="30"/>
      <c r="L10" s="30"/>
      <c r="M10" s="30"/>
    </row>
    <row r="11" spans="1:17" s="23" customFormat="1" ht="12.75" customHeight="1" x14ac:dyDescent="0.2">
      <c r="A11" s="70" t="s">
        <v>67</v>
      </c>
      <c r="B11" s="69">
        <f t="shared" si="0"/>
        <v>44083</v>
      </c>
      <c r="C11" s="30"/>
      <c r="D11" s="30"/>
      <c r="E11" s="30" t="s">
        <v>50</v>
      </c>
      <c r="F11" s="30"/>
      <c r="G11" s="30"/>
      <c r="H11" s="30"/>
      <c r="I11" s="30"/>
      <c r="J11" s="30"/>
      <c r="K11" s="30"/>
      <c r="L11" s="30"/>
      <c r="M11" s="30" t="s">
        <v>50</v>
      </c>
    </row>
    <row r="12" spans="1:17" s="31" customFormat="1" ht="12.75" customHeight="1" x14ac:dyDescent="0.2">
      <c r="A12" s="70" t="s">
        <v>61</v>
      </c>
      <c r="B12" s="69">
        <f t="shared" si="0"/>
        <v>44084</v>
      </c>
      <c r="C12" s="30" t="s">
        <v>50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164" t="s">
        <v>95</v>
      </c>
    </row>
    <row r="13" spans="1:17" s="23" customFormat="1" ht="12.75" customHeight="1" x14ac:dyDescent="0.2">
      <c r="A13" s="70" t="s">
        <v>62</v>
      </c>
      <c r="B13" s="69">
        <f t="shared" si="0"/>
        <v>44085</v>
      </c>
      <c r="C13" s="30" t="s">
        <v>39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7" s="23" customFormat="1" ht="12.75" customHeight="1" thickBot="1" x14ac:dyDescent="0.25">
      <c r="A14" s="96" t="s">
        <v>63</v>
      </c>
      <c r="B14" s="97">
        <f t="shared" si="0"/>
        <v>44086</v>
      </c>
      <c r="C14" s="98" t="s">
        <v>56</v>
      </c>
      <c r="D14" s="98"/>
      <c r="E14" s="98"/>
      <c r="F14" s="98"/>
      <c r="G14" s="98"/>
      <c r="H14" s="98"/>
      <c r="I14" s="98"/>
      <c r="J14" s="98"/>
      <c r="K14" s="98"/>
      <c r="L14" s="98" t="s">
        <v>50</v>
      </c>
      <c r="M14" s="98"/>
      <c r="N14" s="31"/>
    </row>
    <row r="15" spans="1:17" s="23" customFormat="1" ht="12.75" customHeight="1" x14ac:dyDescent="0.2">
      <c r="A15" s="70" t="s">
        <v>64</v>
      </c>
      <c r="B15" s="69">
        <f t="shared" si="0"/>
        <v>44087</v>
      </c>
      <c r="C15" s="30"/>
      <c r="D15" s="30"/>
      <c r="E15" s="30"/>
      <c r="F15" s="30"/>
      <c r="G15" s="30"/>
      <c r="H15" s="30"/>
      <c r="I15" s="30"/>
      <c r="J15" s="30"/>
      <c r="K15" s="30" t="s">
        <v>50</v>
      </c>
      <c r="L15" s="30"/>
      <c r="M15" s="30"/>
      <c r="N15" s="31"/>
    </row>
    <row r="16" spans="1:17" s="23" customFormat="1" ht="12.75" customHeight="1" x14ac:dyDescent="0.2">
      <c r="A16" s="70" t="s">
        <v>65</v>
      </c>
      <c r="B16" s="69">
        <f t="shared" si="0"/>
        <v>44088</v>
      </c>
      <c r="C16" s="22"/>
      <c r="D16" s="30"/>
      <c r="E16" s="30"/>
      <c r="F16" s="30"/>
      <c r="G16" s="30"/>
      <c r="H16" s="30"/>
      <c r="I16" s="30" t="s">
        <v>109</v>
      </c>
      <c r="J16" s="30"/>
      <c r="K16" s="30"/>
      <c r="L16" s="30"/>
      <c r="M16" s="30"/>
      <c r="N16" s="31"/>
    </row>
    <row r="17" spans="1:15" s="31" customFormat="1" ht="12.75" customHeight="1" x14ac:dyDescent="0.2">
      <c r="A17" s="70" t="s">
        <v>66</v>
      </c>
      <c r="B17" s="69">
        <f t="shared" si="0"/>
        <v>44089</v>
      </c>
      <c r="C17" s="30"/>
      <c r="D17" s="30"/>
      <c r="E17" s="30"/>
      <c r="F17" s="30" t="s">
        <v>50</v>
      </c>
      <c r="G17" s="30"/>
      <c r="H17" s="30"/>
      <c r="I17" s="30"/>
      <c r="J17" s="30"/>
      <c r="K17" s="30"/>
      <c r="L17" s="30"/>
      <c r="M17" s="30"/>
    </row>
    <row r="18" spans="1:15" s="23" customFormat="1" ht="12.75" customHeight="1" x14ac:dyDescent="0.2">
      <c r="A18" s="70" t="s">
        <v>67</v>
      </c>
      <c r="B18" s="69">
        <f t="shared" si="0"/>
        <v>44090</v>
      </c>
      <c r="C18" s="22"/>
      <c r="D18" s="30"/>
      <c r="E18" s="30"/>
      <c r="F18" s="30"/>
      <c r="G18" s="30"/>
      <c r="H18" s="30"/>
      <c r="I18" s="30"/>
      <c r="J18" s="30" t="s">
        <v>50</v>
      </c>
      <c r="K18" s="30"/>
      <c r="L18" s="30"/>
      <c r="M18" s="30" t="s">
        <v>50</v>
      </c>
      <c r="N18" s="31"/>
    </row>
    <row r="19" spans="1:15" s="67" customFormat="1" ht="12.75" customHeight="1" x14ac:dyDescent="0.2">
      <c r="A19" s="70" t="s">
        <v>61</v>
      </c>
      <c r="B19" s="69">
        <f t="shared" si="0"/>
        <v>44091</v>
      </c>
      <c r="C19" s="30"/>
      <c r="D19" s="30"/>
      <c r="E19" s="30"/>
      <c r="F19" s="30"/>
      <c r="G19" s="30" t="s">
        <v>50</v>
      </c>
      <c r="H19" s="30"/>
      <c r="I19" s="30"/>
      <c r="J19" s="30"/>
      <c r="K19" s="30"/>
      <c r="L19" s="30"/>
      <c r="M19" s="30"/>
      <c r="N19" s="31"/>
    </row>
    <row r="20" spans="1:15" s="23" customFormat="1" ht="12.75" customHeight="1" x14ac:dyDescent="0.2">
      <c r="A20" s="70" t="s">
        <v>62</v>
      </c>
      <c r="B20" s="69">
        <f t="shared" si="0"/>
        <v>44092</v>
      </c>
      <c r="C20" s="30"/>
      <c r="D20" s="30"/>
      <c r="E20" s="30"/>
      <c r="F20" s="30"/>
      <c r="G20" s="30"/>
      <c r="H20" s="30" t="s">
        <v>74</v>
      </c>
      <c r="I20" s="30"/>
      <c r="J20" s="30"/>
      <c r="K20" s="30"/>
      <c r="L20" s="30"/>
      <c r="M20" s="30"/>
      <c r="N20" s="152" t="s">
        <v>96</v>
      </c>
    </row>
    <row r="21" spans="1:15" s="23" customFormat="1" ht="12.75" customHeight="1" thickBot="1" x14ac:dyDescent="0.25">
      <c r="A21" s="96" t="s">
        <v>63</v>
      </c>
      <c r="B21" s="97">
        <f t="shared" si="0"/>
        <v>44093</v>
      </c>
      <c r="C21" s="98"/>
      <c r="D21" s="98"/>
      <c r="E21" s="98"/>
      <c r="F21" s="98"/>
      <c r="G21" s="98"/>
      <c r="H21" s="98"/>
      <c r="I21" s="98"/>
      <c r="J21" s="98"/>
      <c r="K21" s="98" t="s">
        <v>50</v>
      </c>
      <c r="L21" s="98"/>
      <c r="M21" s="98"/>
      <c r="N21" s="31"/>
      <c r="O21" s="72" t="s">
        <v>33</v>
      </c>
    </row>
    <row r="22" spans="1:15" s="23" customFormat="1" ht="12.75" customHeight="1" x14ac:dyDescent="0.2">
      <c r="A22" s="70" t="s">
        <v>64</v>
      </c>
      <c r="B22" s="69">
        <f t="shared" si="0"/>
        <v>44094</v>
      </c>
      <c r="C22" s="30"/>
      <c r="D22" s="30"/>
      <c r="E22" s="30" t="s">
        <v>50</v>
      </c>
      <c r="F22" s="30"/>
      <c r="G22" s="30"/>
      <c r="H22" s="30"/>
      <c r="I22" s="30"/>
      <c r="J22" s="30"/>
      <c r="K22" s="30"/>
      <c r="L22" s="30"/>
      <c r="M22" s="30"/>
      <c r="N22" s="31"/>
    </row>
    <row r="23" spans="1:15" s="23" customFormat="1" ht="12.75" customHeight="1" x14ac:dyDescent="0.2">
      <c r="A23" s="70" t="s">
        <v>65</v>
      </c>
      <c r="B23" s="69">
        <f t="shared" si="0"/>
        <v>44095</v>
      </c>
      <c r="C23" s="30" t="s">
        <v>109</v>
      </c>
      <c r="D23" s="30" t="s">
        <v>75</v>
      </c>
      <c r="E23" s="30"/>
      <c r="F23" s="30"/>
      <c r="G23" s="30"/>
      <c r="H23" s="30"/>
      <c r="I23" s="30"/>
      <c r="J23" s="30"/>
      <c r="K23" s="30"/>
      <c r="L23" s="30"/>
      <c r="M23" s="30"/>
      <c r="N23" s="31"/>
    </row>
    <row r="24" spans="1:15" s="31" customFormat="1" ht="12.75" customHeight="1" x14ac:dyDescent="0.2">
      <c r="A24" s="70" t="s">
        <v>66</v>
      </c>
      <c r="B24" s="69">
        <f t="shared" si="0"/>
        <v>44096</v>
      </c>
      <c r="C24" s="30"/>
      <c r="D24" s="30"/>
      <c r="E24" s="30"/>
      <c r="F24" s="30"/>
      <c r="G24" s="30"/>
      <c r="H24" s="30"/>
      <c r="I24" s="30" t="s">
        <v>50</v>
      </c>
      <c r="J24" s="30"/>
      <c r="K24" s="30"/>
      <c r="L24" s="30"/>
      <c r="M24" s="30" t="s">
        <v>76</v>
      </c>
    </row>
    <row r="25" spans="1:15" s="64" customFormat="1" ht="12.75" customHeight="1" x14ac:dyDescent="0.2">
      <c r="A25" s="70" t="s">
        <v>67</v>
      </c>
      <c r="B25" s="69">
        <f t="shared" si="0"/>
        <v>44097</v>
      </c>
      <c r="C25" s="30"/>
      <c r="D25" s="30"/>
      <c r="E25" s="30"/>
      <c r="F25" s="30"/>
      <c r="G25" s="30"/>
      <c r="H25" s="30"/>
      <c r="I25" s="30"/>
      <c r="J25" s="30" t="s">
        <v>50</v>
      </c>
      <c r="K25" s="30"/>
      <c r="L25" s="30"/>
      <c r="M25" s="30"/>
      <c r="N25" s="23"/>
      <c r="O25" s="23"/>
    </row>
    <row r="26" spans="1:15" s="67" customFormat="1" ht="12.75" customHeight="1" x14ac:dyDescent="0.2">
      <c r="A26" s="70" t="s">
        <v>61</v>
      </c>
      <c r="B26" s="69">
        <f t="shared" si="0"/>
        <v>44098</v>
      </c>
      <c r="C26" s="30"/>
      <c r="D26" s="30" t="s">
        <v>50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5" s="23" customFormat="1" ht="12.75" customHeight="1" x14ac:dyDescent="0.2">
      <c r="A27" s="70" t="s">
        <v>62</v>
      </c>
      <c r="B27" s="69">
        <f t="shared" si="0"/>
        <v>44099</v>
      </c>
      <c r="C27" s="30"/>
      <c r="D27" s="30"/>
      <c r="E27" s="30"/>
      <c r="F27" s="30"/>
      <c r="G27" s="30"/>
      <c r="H27" s="30"/>
      <c r="I27" s="30"/>
      <c r="J27" s="30"/>
      <c r="K27" s="30" t="s">
        <v>39</v>
      </c>
      <c r="L27" s="30" t="s">
        <v>74</v>
      </c>
      <c r="M27" s="30"/>
      <c r="N27" s="31"/>
    </row>
    <row r="28" spans="1:15" s="23" customFormat="1" ht="12.75" customHeight="1" thickBot="1" x14ac:dyDescent="0.25">
      <c r="A28" s="96" t="s">
        <v>63</v>
      </c>
      <c r="B28" s="97">
        <f t="shared" si="0"/>
        <v>44100</v>
      </c>
      <c r="C28" s="98"/>
      <c r="D28" s="98"/>
      <c r="E28" s="98"/>
      <c r="F28" s="98"/>
      <c r="G28" s="98" t="s">
        <v>50</v>
      </c>
      <c r="H28" s="98"/>
      <c r="I28" s="98"/>
      <c r="J28" s="98"/>
      <c r="K28" s="98"/>
      <c r="L28" s="98"/>
      <c r="M28" s="98"/>
      <c r="N28" s="31"/>
    </row>
    <row r="29" spans="1:15" s="23" customFormat="1" ht="12.75" customHeight="1" x14ac:dyDescent="0.2">
      <c r="A29" s="70" t="s">
        <v>64</v>
      </c>
      <c r="B29" s="69">
        <f t="shared" si="0"/>
        <v>44101</v>
      </c>
      <c r="C29" s="30"/>
      <c r="D29" s="30"/>
      <c r="E29" s="30"/>
      <c r="F29" s="30" t="s">
        <v>50</v>
      </c>
      <c r="G29" s="30"/>
      <c r="H29" s="30"/>
      <c r="I29" s="30"/>
      <c r="J29" s="30"/>
      <c r="K29" s="30"/>
      <c r="L29" s="30"/>
      <c r="M29" s="30"/>
    </row>
    <row r="30" spans="1:15" s="23" customFormat="1" ht="12.75" customHeight="1" x14ac:dyDescent="0.2">
      <c r="A30" s="70" t="s">
        <v>65</v>
      </c>
      <c r="B30" s="69">
        <f t="shared" si="0"/>
        <v>44102</v>
      </c>
      <c r="C30" s="30" t="s">
        <v>109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5" s="23" customFormat="1" ht="12.75" customHeight="1" x14ac:dyDescent="0.2">
      <c r="A31" s="70" t="s">
        <v>66</v>
      </c>
      <c r="B31" s="69">
        <f t="shared" si="0"/>
        <v>44103</v>
      </c>
      <c r="C31" s="30"/>
      <c r="D31" s="30"/>
      <c r="E31" s="30"/>
      <c r="F31" s="30"/>
      <c r="G31" s="30"/>
      <c r="H31" s="30"/>
      <c r="I31" s="30" t="s">
        <v>50</v>
      </c>
      <c r="J31" s="30"/>
      <c r="K31" s="30"/>
      <c r="L31" s="30"/>
      <c r="M31" s="30"/>
    </row>
    <row r="32" spans="1:15" s="23" customFormat="1" ht="12.75" customHeight="1" x14ac:dyDescent="0.2">
      <c r="A32" s="70" t="s">
        <v>67</v>
      </c>
      <c r="B32" s="69">
        <f t="shared" si="0"/>
        <v>44104</v>
      </c>
      <c r="C32" s="30"/>
      <c r="D32" s="30"/>
      <c r="E32" s="30" t="s">
        <v>50</v>
      </c>
      <c r="F32" s="30"/>
      <c r="G32" s="30"/>
      <c r="H32" s="30"/>
      <c r="I32" s="30"/>
      <c r="J32" s="30"/>
      <c r="K32" s="30"/>
      <c r="L32" s="30"/>
      <c r="M32" s="30"/>
      <c r="N32" s="31"/>
    </row>
    <row r="33" spans="1:16" ht="12.75" customHeight="1" x14ac:dyDescent="0.2">
      <c r="A33" s="70"/>
      <c r="B33" s="6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6" s="1" customFormat="1" ht="12.75" customHeight="1" x14ac:dyDescent="0.2">
      <c r="A34" s="70"/>
      <c r="B34" s="82"/>
      <c r="C34" s="83"/>
      <c r="D34" s="84"/>
      <c r="E34" s="83"/>
      <c r="F34" s="83"/>
      <c r="G34" s="83"/>
      <c r="H34" s="83"/>
      <c r="I34" s="83"/>
      <c r="J34" s="83"/>
      <c r="K34" s="83"/>
      <c r="L34" s="83"/>
      <c r="M34" s="83"/>
    </row>
    <row r="35" spans="1:16" s="32" customFormat="1" ht="14.1" customHeight="1" x14ac:dyDescent="0.2">
      <c r="A35" s="28" t="s">
        <v>6</v>
      </c>
      <c r="B35" s="48"/>
      <c r="C35" s="27">
        <f>COUNTA($C$3:$C$33)</f>
        <v>6</v>
      </c>
      <c r="D35" s="43">
        <f>COUNTA($D$3:$D$33)</f>
        <v>3</v>
      </c>
      <c r="E35" s="27">
        <f>COUNTA($E$3:$E$33)</f>
        <v>4</v>
      </c>
      <c r="F35" s="27">
        <f>COUNTA($F$3:$F$33)</f>
        <v>3</v>
      </c>
      <c r="G35" s="27">
        <f>COUNTA($G$3:$G$33)</f>
        <v>2</v>
      </c>
      <c r="H35" s="27">
        <f>COUNTA($H$3:$H$33)</f>
        <v>2</v>
      </c>
      <c r="I35" s="27">
        <f>COUNTA($I$3:$I$33)</f>
        <v>4</v>
      </c>
      <c r="J35" s="27">
        <f>COUNTA($J$3:$J$33)</f>
        <v>3</v>
      </c>
      <c r="K35" s="27">
        <f>COUNTA($K$3:$K$33)</f>
        <v>4</v>
      </c>
      <c r="L35" s="27">
        <f>COUNTA($L$3:$L$33)</f>
        <v>3</v>
      </c>
      <c r="M35" s="27">
        <f>COUNTA($M$3:$M$33)</f>
        <v>4</v>
      </c>
      <c r="N35" s="23"/>
      <c r="O35"/>
      <c r="P35"/>
    </row>
    <row r="36" spans="1:16" s="32" customFormat="1" ht="14.1" customHeight="1" x14ac:dyDescent="0.2">
      <c r="A36" s="35" t="s">
        <v>39</v>
      </c>
      <c r="B36" s="65"/>
      <c r="C36" s="47">
        <f>COUNTIF($C$3:$C$33,"V75")</f>
        <v>1</v>
      </c>
      <c r="D36" s="108">
        <f>COUNTIF($D$3:$D$33,"V75")</f>
        <v>0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0</v>
      </c>
      <c r="J36" s="47">
        <f>COUNTIF($J$3:$J$33,"V75")</f>
        <v>1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56</v>
      </c>
      <c r="B37" s="65"/>
      <c r="C37" s="47">
        <f>COUNTIF($C$3:$C$33,"V75E")</f>
        <v>1</v>
      </c>
      <c r="D37" s="108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109</v>
      </c>
      <c r="B38" s="65"/>
      <c r="C38" s="47">
        <f>COUNTIF($C$3:$C$33,"V75M")</f>
        <v>3</v>
      </c>
      <c r="D38" s="108">
        <f>COUNTIF($D$3:$D$33,"V75M")</f>
        <v>0</v>
      </c>
      <c r="E38" s="47">
        <f>COUNTIF($E$3:$E$33,"V75M")</f>
        <v>0</v>
      </c>
      <c r="F38" s="47">
        <f>COUNTIF($F$3:$F$33,"V75M")</f>
        <v>0</v>
      </c>
      <c r="G38" s="47">
        <f>COUNTIF($G$3:$G$33,"V75M")</f>
        <v>0</v>
      </c>
      <c r="H38" s="47">
        <f>COUNTIF($H$3:$H$33,"V75M")</f>
        <v>0</v>
      </c>
      <c r="I38" s="47">
        <f>COUNTIF($I$3:$I$33,"V75M")</f>
        <v>1</v>
      </c>
      <c r="J38" s="47">
        <f>COUNTIF($J$3:$J$33,"V75M")</f>
        <v>0</v>
      </c>
      <c r="K38" s="47">
        <f>COUNTIF($K$3:$K$33,"V75M")</f>
        <v>0</v>
      </c>
      <c r="L38" s="47">
        <f>COUNTIF($L$3:$L$33,"V75M")</f>
        <v>0</v>
      </c>
      <c r="M38" s="47">
        <f>COUNTIF($M$3:$M$33,"V75M")</f>
        <v>0</v>
      </c>
      <c r="N38" s="23"/>
      <c r="O38"/>
      <c r="P38"/>
    </row>
    <row r="39" spans="1:16" s="32" customFormat="1" ht="14.1" customHeight="1" x14ac:dyDescent="0.2">
      <c r="A39" s="67" t="s">
        <v>50</v>
      </c>
      <c r="B39" s="65"/>
      <c r="C39" s="47">
        <f>COUNTIF($C$3:$C$33,"V65")</f>
        <v>1</v>
      </c>
      <c r="D39" s="108">
        <f>COUNTIF($D$3:$D$33,"V65")</f>
        <v>2</v>
      </c>
      <c r="E39" s="47">
        <f>COUNTIF($E$3:$E$33,"V65")</f>
        <v>4</v>
      </c>
      <c r="F39" s="47">
        <f>COUNTIF($F$3:$F$33,"V65")</f>
        <v>3</v>
      </c>
      <c r="G39" s="47">
        <f>COUNTIF($G$3:$G$33,"V65")</f>
        <v>2</v>
      </c>
      <c r="H39" s="47">
        <f>COUNTIF($H$3:$H$33,"V65")</f>
        <v>1</v>
      </c>
      <c r="I39" s="47">
        <f>COUNTIF($I$3:$I$33,"V65")</f>
        <v>3</v>
      </c>
      <c r="J39" s="47">
        <f>COUNTIF($J$3:$J$33,"V65")</f>
        <v>2</v>
      </c>
      <c r="K39" s="47">
        <f>COUNTIF($K$3:$K$33,"V65")</f>
        <v>3</v>
      </c>
      <c r="L39" s="47">
        <f>COUNTIF($L$3:$L$33,"V65")</f>
        <v>1</v>
      </c>
      <c r="M39" s="47">
        <f>COUNTIF($M$3:$M$33,"V65")</f>
        <v>3</v>
      </c>
      <c r="N39" s="23"/>
      <c r="O39"/>
      <c r="P39"/>
    </row>
    <row r="40" spans="1:16" s="32" customFormat="1" ht="14.1" customHeight="1" x14ac:dyDescent="0.2">
      <c r="A40" s="67" t="s">
        <v>48</v>
      </c>
      <c r="B40" s="65"/>
      <c r="C40" s="47">
        <f>COUNTIF($C$3:$C$33,"V65L")</f>
        <v>0</v>
      </c>
      <c r="D40" s="108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1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46</v>
      </c>
      <c r="B41" s="65"/>
      <c r="C41" s="47">
        <f>COUNTIF($C$3:$C$33,"V64")</f>
        <v>0</v>
      </c>
      <c r="D41" s="108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60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108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58</v>
      </c>
      <c r="B44" s="65"/>
      <c r="C44" s="47">
        <f>COUNTIF($C$3:$C$33,"SL")</f>
        <v>0</v>
      </c>
      <c r="D44" s="108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1</v>
      </c>
      <c r="N44" s="23"/>
      <c r="O44"/>
      <c r="P44"/>
    </row>
    <row r="45" spans="1:16" s="32" customFormat="1" ht="14.1" customHeight="1" x14ac:dyDescent="0.2">
      <c r="A45" s="67" t="s">
        <v>55</v>
      </c>
      <c r="B45" s="65"/>
      <c r="C45" s="47">
        <f>COUNTIF($C$3:$C$33,"FL")</f>
        <v>0</v>
      </c>
      <c r="D45" s="108">
        <f>COUNTIF($D$3:$D$33,"FL")</f>
        <v>1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42</v>
      </c>
      <c r="B46" s="65"/>
      <c r="C46" s="47">
        <f>COUNTIF($C$3:$C$33,"X")</f>
        <v>0</v>
      </c>
      <c r="D46" s="108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5" customHeight="1" x14ac:dyDescent="0.2">
      <c r="A47" s="21"/>
      <c r="B47" s="48"/>
      <c r="C47" s="22"/>
      <c r="D47" s="30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/>
      <c r="P47"/>
    </row>
    <row r="48" spans="1:16" s="32" customFormat="1" ht="15" customHeight="1" x14ac:dyDescent="0.2">
      <c r="A48" s="21"/>
      <c r="B48" s="48"/>
      <c r="C48" s="22"/>
      <c r="D48" s="30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>
    <oddHeader>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F7DAE3E397534E95017E15E399544D" ma:contentTypeVersion="11" ma:contentTypeDescription="Create a new document." ma:contentTypeScope="" ma:versionID="83439061473345165d7ef8c58a5bbc00">
  <xsd:schema xmlns:xsd="http://www.w3.org/2001/XMLSchema" xmlns:xs="http://www.w3.org/2001/XMLSchema" xmlns:p="http://schemas.microsoft.com/office/2006/metadata/properties" xmlns:ns3="258627cd-8c6a-4319-addf-00e91394d33d" xmlns:ns4="9db01cb3-7d9f-4036-954f-b9bc847ecb01" targetNamespace="http://schemas.microsoft.com/office/2006/metadata/properties" ma:root="true" ma:fieldsID="f5f622e2f6a7dd13774bb24c6970cc71" ns3:_="" ns4:_="">
    <xsd:import namespace="258627cd-8c6a-4319-addf-00e91394d33d"/>
    <xsd:import namespace="9db01cb3-7d9f-4036-954f-b9bc847ecb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627cd-8c6a-4319-addf-00e91394d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01cb3-7d9f-4036-954f-b9bc847ec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D8E7F-C10B-43DC-80CD-975F2DA3CB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D794E2-80C7-433B-916C-927A7B61E1D7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258627cd-8c6a-4319-addf-00e91394d33d"/>
    <ds:schemaRef ds:uri="9db01cb3-7d9f-4036-954f-b9bc847ecb01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47E7A5-8F73-4120-AC0E-E6088929E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8627cd-8c6a-4319-addf-00e91394d33d"/>
    <ds:schemaRef ds:uri="9db01cb3-7d9f-4036-954f-b9bc847ec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</vt:i4>
      </vt:variant>
    </vt:vector>
  </HeadingPairs>
  <TitlesOfParts>
    <vt:vector size="14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  <vt:lpstr>Sammendrag</vt:lpstr>
      <vt:lpstr>Sammendrag!Utskriftsområde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Norsk Rikstoto</dc:creator>
  <cp:lastModifiedBy>Tron Gravdal</cp:lastModifiedBy>
  <cp:lastPrinted>2020-09-16T13:53:59Z</cp:lastPrinted>
  <dcterms:created xsi:type="dcterms:W3CDTF">2000-08-16T15:25:40Z</dcterms:created>
  <dcterms:modified xsi:type="dcterms:W3CDTF">2020-12-07T08:07:23Z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0x010100D3F7DAE3E397534E95017E15E399544D</vt:lpwstr>
  </property>
</Properties>
</file>