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80" windowHeight="9350" tabRatio="802" activeTab="10"/>
  </bookViews>
  <sheets>
    <sheet name="Ponniløp1" sheetId="13" r:id="rId1"/>
    <sheet name="Ponniløp 2" sheetId="29" r:id="rId2"/>
    <sheet name="Lokalløp 1" sheetId="12" r:id="rId3"/>
    <sheet name="Mønstringsløp" sheetId="23" state="hidden" r:id="rId4"/>
    <sheet name="Ponniløp" sheetId="22" state="hidden" r:id="rId5"/>
    <sheet name="Prøveløp Monte" sheetId="20" state="hidden" r:id="rId6"/>
    <sheet name="Lokalløp 2" sheetId="24" r:id="rId7"/>
    <sheet name="Lokalløp 3" sheetId="25" r:id="rId8"/>
    <sheet name="Lokalløp 4" sheetId="26" r:id="rId9"/>
    <sheet name="Lokalløp 5" sheetId="27" r:id="rId10"/>
    <sheet name="Lokalløp 6" sheetId="28" r:id="rId11"/>
    <sheet name="Huskeliste" sheetId="9" r:id="rId12"/>
  </sheets>
  <definedNames>
    <definedName name="_xlnm.Print_Area" localSheetId="2">'Lokalløp 1'!$A$1:$I$28</definedName>
    <definedName name="_xlnm.Print_Area" localSheetId="3">Mønstringsløp!$A$1:$I$28</definedName>
    <definedName name="_xlnm.Print_Area" localSheetId="4">Ponniløp!$A$1:$I$28</definedName>
    <definedName name="_xlnm.Print_Area" localSheetId="0">Ponniløp1!$A$1:$I$28</definedName>
    <definedName name="_xlnm.Print_Area" localSheetId="5">'Prøveløp Monte'!$A$1:$J$28</definedName>
  </definedNames>
  <calcPr calcId="145621"/>
</workbook>
</file>

<file path=xl/calcChain.xml><?xml version="1.0" encoding="utf-8"?>
<calcChain xmlns="http://schemas.openxmlformats.org/spreadsheetml/2006/main">
  <c r="M9" i="28" l="1"/>
  <c r="P9" i="28" s="1"/>
  <c r="Q9" i="28" s="1"/>
  <c r="R9" i="28" s="1"/>
  <c r="S9" i="28" s="1"/>
  <c r="N9" i="28"/>
  <c r="O9" i="28"/>
  <c r="M10" i="28"/>
  <c r="N10" i="28"/>
  <c r="P10" i="28" s="1"/>
  <c r="Q10" i="28" s="1"/>
  <c r="R10" i="28" s="1"/>
  <c r="S10" i="28" s="1"/>
  <c r="O10" i="28"/>
  <c r="M11" i="28"/>
  <c r="P11" i="28" s="1"/>
  <c r="Q11" i="28" s="1"/>
  <c r="R11" i="28" s="1"/>
  <c r="S11" i="28" s="1"/>
  <c r="N11" i="28"/>
  <c r="O11" i="28"/>
  <c r="M12" i="28"/>
  <c r="P12" i="28" s="1"/>
  <c r="Q12" i="28" s="1"/>
  <c r="R12" i="28" s="1"/>
  <c r="S12" i="28" s="1"/>
  <c r="N12" i="28"/>
  <c r="O12" i="28"/>
  <c r="M13" i="28"/>
  <c r="P13" i="28" s="1"/>
  <c r="Q13" i="28" s="1"/>
  <c r="R13" i="28" s="1"/>
  <c r="S13" i="28" s="1"/>
  <c r="N13" i="28"/>
  <c r="O13" i="28"/>
  <c r="M14" i="28"/>
  <c r="N14" i="28"/>
  <c r="P14" i="28" s="1"/>
  <c r="Q14" i="28" s="1"/>
  <c r="R14" i="28" s="1"/>
  <c r="S14" i="28" s="1"/>
  <c r="O14" i="28"/>
  <c r="M15" i="28"/>
  <c r="P15" i="28" s="1"/>
  <c r="Q15" i="28" s="1"/>
  <c r="R15" i="28" s="1"/>
  <c r="S15" i="28" s="1"/>
  <c r="N15" i="28"/>
  <c r="O15" i="28"/>
  <c r="M16" i="28"/>
  <c r="N16" i="28"/>
  <c r="O16" i="28"/>
  <c r="P16" i="28"/>
  <c r="Q16" i="28" s="1"/>
  <c r="R16" i="28" s="1"/>
  <c r="S16" i="28" s="1"/>
  <c r="M17" i="28"/>
  <c r="P17" i="28" s="1"/>
  <c r="Q17" i="28" s="1"/>
  <c r="R17" i="28" s="1"/>
  <c r="S17" i="28" s="1"/>
  <c r="N17" i="28"/>
  <c r="O17" i="28"/>
  <c r="M18" i="28"/>
  <c r="N18" i="28"/>
  <c r="P18" i="28" s="1"/>
  <c r="Q18" i="28" s="1"/>
  <c r="R18" i="28" s="1"/>
  <c r="S18" i="28" s="1"/>
  <c r="O18" i="28"/>
  <c r="M19" i="28"/>
  <c r="P19" i="28" s="1"/>
  <c r="Q19" i="28" s="1"/>
  <c r="R19" i="28" s="1"/>
  <c r="S19" i="28" s="1"/>
  <c r="N19" i="28"/>
  <c r="O19" i="28"/>
  <c r="M20" i="28"/>
  <c r="N20" i="28"/>
  <c r="O20" i="28"/>
  <c r="P20" i="28"/>
  <c r="Q20" i="28" s="1"/>
  <c r="R20" i="28" s="1"/>
  <c r="S20" i="28" s="1"/>
  <c r="M21" i="28"/>
  <c r="P21" i="28" s="1"/>
  <c r="Q21" i="28" s="1"/>
  <c r="R21" i="28" s="1"/>
  <c r="S21" i="28" s="1"/>
  <c r="N21" i="28"/>
  <c r="O21" i="28"/>
  <c r="M9" i="29"/>
  <c r="P9" i="29" s="1"/>
  <c r="Q9" i="29" s="1"/>
  <c r="R9" i="29" s="1"/>
  <c r="S9" i="29" s="1"/>
  <c r="N9" i="29"/>
  <c r="O9" i="29"/>
  <c r="M10" i="29"/>
  <c r="N10" i="29"/>
  <c r="P10" i="29" s="1"/>
  <c r="Q10" i="29" s="1"/>
  <c r="R10" i="29" s="1"/>
  <c r="S10" i="29" s="1"/>
  <c r="O10" i="29"/>
  <c r="M11" i="29"/>
  <c r="N11" i="29"/>
  <c r="O11" i="29"/>
  <c r="P11" i="29"/>
  <c r="Q11" i="29" s="1"/>
  <c r="R11" i="29" s="1"/>
  <c r="S11" i="29" s="1"/>
  <c r="M12" i="29"/>
  <c r="P12" i="29" s="1"/>
  <c r="Q12" i="29" s="1"/>
  <c r="R12" i="29" s="1"/>
  <c r="S12" i="29" s="1"/>
  <c r="N12" i="29"/>
  <c r="O12" i="29"/>
  <c r="M13" i="29"/>
  <c r="P13" i="29" s="1"/>
  <c r="Q13" i="29" s="1"/>
  <c r="R13" i="29" s="1"/>
  <c r="S13" i="29" s="1"/>
  <c r="N13" i="29"/>
  <c r="O13" i="29"/>
  <c r="M14" i="29"/>
  <c r="N14" i="29"/>
  <c r="P14" i="29" s="1"/>
  <c r="Q14" i="29" s="1"/>
  <c r="R14" i="29" s="1"/>
  <c r="S14" i="29" s="1"/>
  <c r="O14" i="29"/>
  <c r="M15" i="29"/>
  <c r="N15" i="29"/>
  <c r="O15" i="29"/>
  <c r="P15" i="29"/>
  <c r="Q15" i="29" s="1"/>
  <c r="R15" i="29" s="1"/>
  <c r="S15" i="29" s="1"/>
  <c r="M16" i="29"/>
  <c r="P16" i="29" s="1"/>
  <c r="Q16" i="29" s="1"/>
  <c r="R16" i="29" s="1"/>
  <c r="S16" i="29" s="1"/>
  <c r="N16" i="29"/>
  <c r="O16" i="29"/>
  <c r="G12" i="28" l="1"/>
  <c r="G13" i="28"/>
  <c r="M9" i="27"/>
  <c r="N9" i="27"/>
  <c r="O9" i="27"/>
  <c r="P9" i="27"/>
  <c r="Q9" i="27" s="1"/>
  <c r="R9" i="27" s="1"/>
  <c r="S9" i="27" s="1"/>
  <c r="M10" i="27"/>
  <c r="P10" i="27" s="1"/>
  <c r="Q10" i="27" s="1"/>
  <c r="R10" i="27" s="1"/>
  <c r="S10" i="27" s="1"/>
  <c r="N10" i="27"/>
  <c r="O10" i="27"/>
  <c r="M11" i="27"/>
  <c r="N11" i="27"/>
  <c r="O11" i="27"/>
  <c r="M12" i="27"/>
  <c r="P12" i="27" s="1"/>
  <c r="Q12" i="27" s="1"/>
  <c r="R12" i="27" s="1"/>
  <c r="S12" i="27" s="1"/>
  <c r="G12" i="27" s="1"/>
  <c r="N12" i="27"/>
  <c r="O12" i="27"/>
  <c r="M13" i="27"/>
  <c r="N13" i="27"/>
  <c r="P13" i="27" s="1"/>
  <c r="Q13" i="27" s="1"/>
  <c r="R13" i="27" s="1"/>
  <c r="S13" i="27" s="1"/>
  <c r="G13" i="27" s="1"/>
  <c r="O13" i="27"/>
  <c r="M14" i="27"/>
  <c r="P14" i="27" s="1"/>
  <c r="Q14" i="27" s="1"/>
  <c r="R14" i="27" s="1"/>
  <c r="S14" i="27" s="1"/>
  <c r="G14" i="27" s="1"/>
  <c r="N14" i="27"/>
  <c r="O14" i="27"/>
  <c r="M15" i="27"/>
  <c r="N15" i="27"/>
  <c r="O15" i="27"/>
  <c r="M16" i="27"/>
  <c r="P16" i="27" s="1"/>
  <c r="Q16" i="27" s="1"/>
  <c r="R16" i="27" s="1"/>
  <c r="S16" i="27" s="1"/>
  <c r="N16" i="27"/>
  <c r="O16" i="27"/>
  <c r="M17" i="27"/>
  <c r="N17" i="27"/>
  <c r="O17" i="27"/>
  <c r="P17" i="27"/>
  <c r="Q17" i="27" s="1"/>
  <c r="R17" i="27" s="1"/>
  <c r="S17" i="27" s="1"/>
  <c r="M18" i="27"/>
  <c r="P18" i="27" s="1"/>
  <c r="Q18" i="27" s="1"/>
  <c r="R18" i="27" s="1"/>
  <c r="S18" i="27" s="1"/>
  <c r="N18" i="27"/>
  <c r="O18" i="27"/>
  <c r="M19" i="27"/>
  <c r="P19" i="27" s="1"/>
  <c r="Q19" i="27" s="1"/>
  <c r="R19" i="27" s="1"/>
  <c r="S19" i="27" s="1"/>
  <c r="N19" i="27"/>
  <c r="O19" i="27"/>
  <c r="M20" i="27"/>
  <c r="P20" i="27" s="1"/>
  <c r="Q20" i="27" s="1"/>
  <c r="R20" i="27" s="1"/>
  <c r="S20" i="27" s="1"/>
  <c r="N20" i="27"/>
  <c r="O20" i="27"/>
  <c r="M21" i="27"/>
  <c r="N21" i="27"/>
  <c r="O21" i="27"/>
  <c r="P21" i="27"/>
  <c r="Q21" i="27" s="1"/>
  <c r="R21" i="27" s="1"/>
  <c r="S21" i="27" s="1"/>
  <c r="M9" i="13"/>
  <c r="P9" i="13" s="1"/>
  <c r="Q9" i="13" s="1"/>
  <c r="R9" i="13" s="1"/>
  <c r="S9" i="13" s="1"/>
  <c r="N9" i="13"/>
  <c r="O9" i="13"/>
  <c r="M10" i="13"/>
  <c r="P10" i="13" s="1"/>
  <c r="Q10" i="13" s="1"/>
  <c r="R10" i="13" s="1"/>
  <c r="S10" i="13" s="1"/>
  <c r="G10" i="13" s="1"/>
  <c r="N10" i="13"/>
  <c r="O10" i="13"/>
  <c r="M11" i="13"/>
  <c r="P11" i="13" s="1"/>
  <c r="Q11" i="13" s="1"/>
  <c r="R11" i="13" s="1"/>
  <c r="S11" i="13" s="1"/>
  <c r="G11" i="13" s="1"/>
  <c r="N11" i="13"/>
  <c r="O11" i="13"/>
  <c r="M12" i="13"/>
  <c r="P12" i="13" s="1"/>
  <c r="Q12" i="13" s="1"/>
  <c r="R12" i="13" s="1"/>
  <c r="S12" i="13" s="1"/>
  <c r="G12" i="13" s="1"/>
  <c r="N12" i="13"/>
  <c r="O12" i="13"/>
  <c r="M13" i="13"/>
  <c r="P13" i="13" s="1"/>
  <c r="Q13" i="13" s="1"/>
  <c r="R13" i="13" s="1"/>
  <c r="S13" i="13" s="1"/>
  <c r="N13" i="13"/>
  <c r="O13" i="13"/>
  <c r="M14" i="13"/>
  <c r="P14" i="13" s="1"/>
  <c r="Q14" i="13" s="1"/>
  <c r="R14" i="13" s="1"/>
  <c r="S14" i="13" s="1"/>
  <c r="N14" i="13"/>
  <c r="O14" i="13"/>
  <c r="M15" i="13"/>
  <c r="P15" i="13" s="1"/>
  <c r="Q15" i="13" s="1"/>
  <c r="R15" i="13" s="1"/>
  <c r="S15" i="13" s="1"/>
  <c r="N15" i="13"/>
  <c r="O15" i="13"/>
  <c r="M16" i="13"/>
  <c r="N16" i="13"/>
  <c r="O16" i="13"/>
  <c r="P16" i="13"/>
  <c r="Q16" i="13" s="1"/>
  <c r="R16" i="13" s="1"/>
  <c r="S16" i="13" s="1"/>
  <c r="M17" i="13"/>
  <c r="P17" i="13" s="1"/>
  <c r="Q17" i="13" s="1"/>
  <c r="R17" i="13" s="1"/>
  <c r="S17" i="13" s="1"/>
  <c r="N17" i="13"/>
  <c r="O17" i="13"/>
  <c r="M18" i="13"/>
  <c r="P18" i="13" s="1"/>
  <c r="Q18" i="13" s="1"/>
  <c r="R18" i="13" s="1"/>
  <c r="S18" i="13" s="1"/>
  <c r="N18" i="13"/>
  <c r="O18" i="13"/>
  <c r="M19" i="13"/>
  <c r="P19" i="13" s="1"/>
  <c r="Q19" i="13" s="1"/>
  <c r="R19" i="13" s="1"/>
  <c r="S19" i="13" s="1"/>
  <c r="N19" i="13"/>
  <c r="O19" i="13"/>
  <c r="M20" i="13"/>
  <c r="N20" i="13"/>
  <c r="O20" i="13"/>
  <c r="P20" i="13"/>
  <c r="Q20" i="13" s="1"/>
  <c r="R20" i="13" s="1"/>
  <c r="S20" i="13" s="1"/>
  <c r="M21" i="13"/>
  <c r="P21" i="13" s="1"/>
  <c r="Q21" i="13" s="1"/>
  <c r="R21" i="13" s="1"/>
  <c r="S21" i="13" s="1"/>
  <c r="N21" i="13"/>
  <c r="O21" i="13"/>
  <c r="G10" i="29"/>
  <c r="O21" i="29"/>
  <c r="N21" i="29"/>
  <c r="M21" i="29"/>
  <c r="P21" i="29" s="1"/>
  <c r="Q21" i="29" s="1"/>
  <c r="R21" i="29" s="1"/>
  <c r="S21" i="29" s="1"/>
  <c r="O20" i="29"/>
  <c r="N20" i="29"/>
  <c r="M20" i="29"/>
  <c r="P20" i="29" s="1"/>
  <c r="Q20" i="29" s="1"/>
  <c r="R20" i="29" s="1"/>
  <c r="S20" i="29" s="1"/>
  <c r="P19" i="29"/>
  <c r="Q19" i="29" s="1"/>
  <c r="R19" i="29" s="1"/>
  <c r="S19" i="29" s="1"/>
  <c r="O19" i="29"/>
  <c r="N19" i="29"/>
  <c r="M19" i="29"/>
  <c r="O18" i="29"/>
  <c r="N18" i="29"/>
  <c r="M18" i="29"/>
  <c r="P18" i="29" s="1"/>
  <c r="O17" i="29"/>
  <c r="N17" i="29"/>
  <c r="P17" i="29" s="1"/>
  <c r="Q17" i="29" s="1"/>
  <c r="R17" i="29" s="1"/>
  <c r="S17" i="29" s="1"/>
  <c r="M17" i="29"/>
  <c r="O8" i="29"/>
  <c r="N8" i="29"/>
  <c r="M8" i="29"/>
  <c r="P8" i="29" s="1"/>
  <c r="P15" i="27" l="1"/>
  <c r="Q15" i="27" s="1"/>
  <c r="R15" i="27" s="1"/>
  <c r="S15" i="27" s="1"/>
  <c r="G15" i="27" s="1"/>
  <c r="P11" i="27"/>
  <c r="Q11" i="27" s="1"/>
  <c r="R11" i="27" s="1"/>
  <c r="S11" i="27" s="1"/>
  <c r="G11" i="29"/>
  <c r="G9" i="29"/>
  <c r="Q8" i="29"/>
  <c r="R8" i="29" s="1"/>
  <c r="S8" i="29" s="1"/>
  <c r="G8" i="29" s="1"/>
  <c r="Q18" i="29"/>
  <c r="R18" i="29" s="1"/>
  <c r="S18" i="29" s="1"/>
  <c r="R19" i="12"/>
  <c r="R20" i="12"/>
  <c r="R21" i="12"/>
  <c r="I16" i="28" l="1"/>
  <c r="G15" i="28"/>
  <c r="G14" i="28"/>
  <c r="G10" i="28"/>
  <c r="O8" i="28"/>
  <c r="N8" i="28"/>
  <c r="M8" i="28"/>
  <c r="I16" i="27"/>
  <c r="G9" i="27"/>
  <c r="O8" i="27"/>
  <c r="N8" i="27"/>
  <c r="M8" i="27"/>
  <c r="O21" i="26"/>
  <c r="N21" i="26"/>
  <c r="M21" i="26"/>
  <c r="P21" i="26" s="1"/>
  <c r="Q21" i="26" s="1"/>
  <c r="R21" i="26" s="1"/>
  <c r="S21" i="26" s="1"/>
  <c r="P20" i="26"/>
  <c r="Q20" i="26" s="1"/>
  <c r="R20" i="26" s="1"/>
  <c r="S20" i="26" s="1"/>
  <c r="O20" i="26"/>
  <c r="N20" i="26"/>
  <c r="M20" i="26"/>
  <c r="P19" i="26"/>
  <c r="O19" i="26"/>
  <c r="N19" i="26"/>
  <c r="M19" i="26"/>
  <c r="O18" i="26"/>
  <c r="N18" i="26"/>
  <c r="P18" i="26" s="1"/>
  <c r="Q18" i="26" s="1"/>
  <c r="R18" i="26" s="1"/>
  <c r="S18" i="26" s="1"/>
  <c r="M18" i="26"/>
  <c r="O17" i="26"/>
  <c r="N17" i="26"/>
  <c r="M17" i="26"/>
  <c r="P17" i="26" s="1"/>
  <c r="Q17" i="26" s="1"/>
  <c r="R17" i="26" s="1"/>
  <c r="S17" i="26" s="1"/>
  <c r="O16" i="26"/>
  <c r="N16" i="26"/>
  <c r="M16" i="26"/>
  <c r="P16" i="26" s="1"/>
  <c r="Q16" i="26" s="1"/>
  <c r="R16" i="26" s="1"/>
  <c r="S16" i="26" s="1"/>
  <c r="I16" i="26"/>
  <c r="O15" i="26"/>
  <c r="N15" i="26"/>
  <c r="M15" i="26"/>
  <c r="O14" i="26"/>
  <c r="N14" i="26"/>
  <c r="M14" i="26"/>
  <c r="P14" i="26" s="1"/>
  <c r="Q14" i="26" s="1"/>
  <c r="O13" i="26"/>
  <c r="N13" i="26"/>
  <c r="M13" i="26"/>
  <c r="O12" i="26"/>
  <c r="N12" i="26"/>
  <c r="M12" i="26"/>
  <c r="P12" i="26" s="1"/>
  <c r="Q12" i="26" s="1"/>
  <c r="O11" i="26"/>
  <c r="N11" i="26"/>
  <c r="M11" i="26"/>
  <c r="O10" i="26"/>
  <c r="N10" i="26"/>
  <c r="M10" i="26"/>
  <c r="O9" i="26"/>
  <c r="N9" i="26"/>
  <c r="M9" i="26"/>
  <c r="O8" i="26"/>
  <c r="N8" i="26"/>
  <c r="M8" i="26"/>
  <c r="M9" i="24"/>
  <c r="N9" i="24"/>
  <c r="O9" i="24"/>
  <c r="M10" i="24"/>
  <c r="N10" i="24"/>
  <c r="O10" i="24"/>
  <c r="M11" i="24"/>
  <c r="N11" i="24"/>
  <c r="O11" i="24"/>
  <c r="M12" i="24"/>
  <c r="N12" i="24"/>
  <c r="O12" i="24"/>
  <c r="M13" i="24"/>
  <c r="N13" i="24"/>
  <c r="O13" i="24"/>
  <c r="M14" i="24"/>
  <c r="N14" i="24"/>
  <c r="O14" i="24"/>
  <c r="M15" i="24"/>
  <c r="N15" i="24"/>
  <c r="O15" i="24"/>
  <c r="M16" i="24"/>
  <c r="N16" i="24"/>
  <c r="O16" i="24"/>
  <c r="M17" i="24"/>
  <c r="N17" i="24"/>
  <c r="O17" i="24"/>
  <c r="M18" i="24"/>
  <c r="N18" i="24"/>
  <c r="O18" i="24"/>
  <c r="M19" i="24"/>
  <c r="N19" i="24"/>
  <c r="O19" i="24"/>
  <c r="M20" i="24"/>
  <c r="N20" i="24"/>
  <c r="O20" i="24"/>
  <c r="M21" i="24"/>
  <c r="N21" i="24"/>
  <c r="P21" i="24" s="1"/>
  <c r="Q21" i="24" s="1"/>
  <c r="R21" i="24" s="1"/>
  <c r="S21" i="24" s="1"/>
  <c r="O21" i="24"/>
  <c r="M9" i="25"/>
  <c r="N9" i="25"/>
  <c r="O9" i="25"/>
  <c r="M10" i="25"/>
  <c r="N10" i="25"/>
  <c r="O10" i="25"/>
  <c r="M11" i="25"/>
  <c r="N11" i="25"/>
  <c r="O11" i="25"/>
  <c r="M12" i="25"/>
  <c r="N12" i="25"/>
  <c r="O12" i="25"/>
  <c r="M13" i="25"/>
  <c r="N13" i="25"/>
  <c r="O13" i="25"/>
  <c r="M14" i="25"/>
  <c r="N14" i="25"/>
  <c r="O14" i="25"/>
  <c r="M15" i="25"/>
  <c r="N15" i="25"/>
  <c r="O15" i="25"/>
  <c r="M16" i="25"/>
  <c r="N16" i="25"/>
  <c r="O16" i="25"/>
  <c r="M9" i="12"/>
  <c r="N9" i="12"/>
  <c r="O9" i="12"/>
  <c r="M10" i="12"/>
  <c r="N10" i="12"/>
  <c r="O10" i="12"/>
  <c r="M11" i="12"/>
  <c r="N11" i="12"/>
  <c r="O11" i="12"/>
  <c r="M12" i="12"/>
  <c r="N12" i="12"/>
  <c r="O12" i="12"/>
  <c r="M13" i="12"/>
  <c r="N13" i="12"/>
  <c r="O13" i="12"/>
  <c r="M14" i="12"/>
  <c r="N14" i="12"/>
  <c r="O14" i="12"/>
  <c r="M15" i="12"/>
  <c r="N15" i="12"/>
  <c r="P15" i="12" s="1"/>
  <c r="Q15" i="12" s="1"/>
  <c r="O15" i="12"/>
  <c r="M16" i="12"/>
  <c r="N16" i="12"/>
  <c r="P16" i="12" s="1"/>
  <c r="Q16" i="12" s="1"/>
  <c r="O16" i="12"/>
  <c r="M17" i="12"/>
  <c r="N17" i="12"/>
  <c r="O17" i="12"/>
  <c r="M18" i="12"/>
  <c r="P18" i="12" s="1"/>
  <c r="N18" i="12"/>
  <c r="O18" i="12"/>
  <c r="M19" i="12"/>
  <c r="N19" i="12"/>
  <c r="O19" i="12"/>
  <c r="M20" i="12"/>
  <c r="N20" i="12"/>
  <c r="O20" i="12"/>
  <c r="M21" i="12"/>
  <c r="P21" i="12" s="1"/>
  <c r="Q21" i="12" s="1"/>
  <c r="S21" i="12" s="1"/>
  <c r="N21" i="12"/>
  <c r="O21" i="12"/>
  <c r="I18" i="24"/>
  <c r="M17" i="25"/>
  <c r="P17" i="25" s="1"/>
  <c r="Q17" i="25" s="1"/>
  <c r="R17" i="25" s="1"/>
  <c r="S17" i="25" s="1"/>
  <c r="N17" i="25"/>
  <c r="O17" i="25"/>
  <c r="M18" i="25"/>
  <c r="N18" i="25"/>
  <c r="O18" i="25"/>
  <c r="M19" i="25"/>
  <c r="N19" i="25"/>
  <c r="O19" i="25"/>
  <c r="M20" i="25"/>
  <c r="P20" i="25" s="1"/>
  <c r="Q20" i="25" s="1"/>
  <c r="R20" i="25" s="1"/>
  <c r="S20" i="25" s="1"/>
  <c r="N20" i="25"/>
  <c r="O20" i="25"/>
  <c r="M21" i="25"/>
  <c r="N21" i="25"/>
  <c r="O21" i="25"/>
  <c r="I16" i="25"/>
  <c r="I19" i="12"/>
  <c r="O8" i="25"/>
  <c r="N8" i="25"/>
  <c r="M8" i="25"/>
  <c r="O8" i="24"/>
  <c r="N8" i="24"/>
  <c r="M8" i="24"/>
  <c r="N8" i="20"/>
  <c r="Q8" i="20"/>
  <c r="R8" i="20"/>
  <c r="S8" i="20" s="1"/>
  <c r="T8" i="20" s="1"/>
  <c r="H8" i="20" s="1"/>
  <c r="O8" i="20"/>
  <c r="P8" i="20"/>
  <c r="M9" i="23"/>
  <c r="N9" i="23"/>
  <c r="P9" i="23" s="1"/>
  <c r="Q9" i="23" s="1"/>
  <c r="R9" i="23" s="1"/>
  <c r="S9" i="23" s="1"/>
  <c r="G9" i="23" s="1"/>
  <c r="O9" i="23"/>
  <c r="M8" i="23"/>
  <c r="N8" i="23"/>
  <c r="O8" i="23"/>
  <c r="M12" i="22"/>
  <c r="N12" i="22"/>
  <c r="O12" i="22"/>
  <c r="M11" i="22"/>
  <c r="N11" i="22"/>
  <c r="O11" i="22"/>
  <c r="M10" i="22"/>
  <c r="N10" i="22"/>
  <c r="P10" i="22" s="1"/>
  <c r="Q10" i="22" s="1"/>
  <c r="R10" i="22" s="1"/>
  <c r="S10" i="22" s="1"/>
  <c r="G10" i="22" s="1"/>
  <c r="O10" i="22"/>
  <c r="M9" i="22"/>
  <c r="N9" i="22"/>
  <c r="O9" i="22"/>
  <c r="M8" i="22"/>
  <c r="N8" i="22"/>
  <c r="O8" i="22"/>
  <c r="O21" i="23"/>
  <c r="N21" i="23"/>
  <c r="M21" i="23"/>
  <c r="O20" i="23"/>
  <c r="N20" i="23"/>
  <c r="P20" i="23" s="1"/>
  <c r="Q20" i="23" s="1"/>
  <c r="R20" i="23" s="1"/>
  <c r="S20" i="23" s="1"/>
  <c r="M20" i="23"/>
  <c r="O19" i="23"/>
  <c r="N19" i="23"/>
  <c r="M19" i="23"/>
  <c r="O18" i="23"/>
  <c r="N18" i="23"/>
  <c r="P18" i="23"/>
  <c r="Q18" i="23" s="1"/>
  <c r="R18" i="23" s="1"/>
  <c r="M18" i="23"/>
  <c r="S18" i="23"/>
  <c r="O17" i="23"/>
  <c r="Q17" i="23" s="1"/>
  <c r="R17" i="23" s="1"/>
  <c r="S17" i="23" s="1"/>
  <c r="G17" i="23" s="1"/>
  <c r="N17" i="23"/>
  <c r="M17" i="23"/>
  <c r="O16" i="23"/>
  <c r="N16" i="23"/>
  <c r="P16" i="23" s="1"/>
  <c r="Q16" i="23" s="1"/>
  <c r="R16" i="23" s="1"/>
  <c r="S16" i="23" s="1"/>
  <c r="G16" i="23" s="1"/>
  <c r="M16" i="23"/>
  <c r="O15" i="23"/>
  <c r="Q15" i="23" s="1"/>
  <c r="R15" i="23" s="1"/>
  <c r="S15" i="23" s="1"/>
  <c r="G15" i="23" s="1"/>
  <c r="N15" i="23"/>
  <c r="P15" i="23" s="1"/>
  <c r="M15" i="23"/>
  <c r="O14" i="23"/>
  <c r="N14" i="23"/>
  <c r="M14" i="23"/>
  <c r="O13" i="23"/>
  <c r="N13" i="23"/>
  <c r="M13" i="23"/>
  <c r="O12" i="23"/>
  <c r="N12" i="23"/>
  <c r="M12" i="23"/>
  <c r="P12" i="23" s="1"/>
  <c r="Q12" i="23" s="1"/>
  <c r="R12" i="23" s="1"/>
  <c r="S12" i="23" s="1"/>
  <c r="G12" i="23" s="1"/>
  <c r="O11" i="23"/>
  <c r="N11" i="23"/>
  <c r="P11" i="23"/>
  <c r="Q11" i="23"/>
  <c r="R11" i="23" s="1"/>
  <c r="S11" i="23" s="1"/>
  <c r="G11" i="23" s="1"/>
  <c r="M11" i="23"/>
  <c r="O10" i="23"/>
  <c r="N10" i="23"/>
  <c r="M10" i="23"/>
  <c r="P10" i="23" s="1"/>
  <c r="Q10" i="23" s="1"/>
  <c r="R10" i="23" s="1"/>
  <c r="S10" i="23" s="1"/>
  <c r="G10" i="23" s="1"/>
  <c r="O21" i="22"/>
  <c r="N21" i="22"/>
  <c r="M21" i="22"/>
  <c r="P21" i="22"/>
  <c r="Q21" i="22" s="1"/>
  <c r="R21" i="22" s="1"/>
  <c r="S21" i="22" s="1"/>
  <c r="O20" i="22"/>
  <c r="N20" i="22"/>
  <c r="M20" i="22"/>
  <c r="P20" i="22"/>
  <c r="Q20" i="22" s="1"/>
  <c r="R20" i="22" s="1"/>
  <c r="S20" i="22" s="1"/>
  <c r="O19" i="22"/>
  <c r="N19" i="22"/>
  <c r="P19" i="22" s="1"/>
  <c r="Q19" i="22" s="1"/>
  <c r="R19" i="22" s="1"/>
  <c r="S19" i="22" s="1"/>
  <c r="G19" i="22" s="1"/>
  <c r="M19" i="22"/>
  <c r="O18" i="22"/>
  <c r="Q18" i="22" s="1"/>
  <c r="R18" i="22" s="1"/>
  <c r="S18" i="22" s="1"/>
  <c r="G18" i="22" s="1"/>
  <c r="N18" i="22"/>
  <c r="M18" i="22"/>
  <c r="P18" i="22"/>
  <c r="O17" i="22"/>
  <c r="N17" i="22"/>
  <c r="P17" i="22" s="1"/>
  <c r="Q17" i="22" s="1"/>
  <c r="R17" i="22" s="1"/>
  <c r="S17" i="22" s="1"/>
  <c r="G17" i="22" s="1"/>
  <c r="M17" i="22"/>
  <c r="O16" i="22"/>
  <c r="N16" i="22"/>
  <c r="P16" i="22" s="1"/>
  <c r="Q16" i="22" s="1"/>
  <c r="R16" i="22" s="1"/>
  <c r="S16" i="22" s="1"/>
  <c r="G16" i="22" s="1"/>
  <c r="M16" i="22"/>
  <c r="O15" i="22"/>
  <c r="N15" i="22"/>
  <c r="M15" i="22"/>
  <c r="P15" i="22"/>
  <c r="Q15" i="22" s="1"/>
  <c r="R15" i="22" s="1"/>
  <c r="S15" i="22" s="1"/>
  <c r="G15" i="22" s="1"/>
  <c r="O14" i="22"/>
  <c r="Q14" i="22" s="1"/>
  <c r="R14" i="22" s="1"/>
  <c r="S14" i="22" s="1"/>
  <c r="G14" i="22" s="1"/>
  <c r="N14" i="22"/>
  <c r="M14" i="22"/>
  <c r="P14" i="22"/>
  <c r="O13" i="22"/>
  <c r="N13" i="22"/>
  <c r="P13" i="22" s="1"/>
  <c r="Q13" i="22" s="1"/>
  <c r="R13" i="22" s="1"/>
  <c r="S13" i="22" s="1"/>
  <c r="G13" i="22" s="1"/>
  <c r="M13" i="22"/>
  <c r="P21" i="20"/>
  <c r="O21" i="20"/>
  <c r="Q21" i="20" s="1"/>
  <c r="R21" i="20" s="1"/>
  <c r="S21" i="20" s="1"/>
  <c r="T21" i="20" s="1"/>
  <c r="N21" i="20"/>
  <c r="P20" i="20"/>
  <c r="O20" i="20"/>
  <c r="Q20" i="20" s="1"/>
  <c r="R20" i="20" s="1"/>
  <c r="S20" i="20" s="1"/>
  <c r="T20" i="20" s="1"/>
  <c r="H20" i="20" s="1"/>
  <c r="N20" i="20"/>
  <c r="P19" i="20"/>
  <c r="O19" i="20"/>
  <c r="N19" i="20"/>
  <c r="P18" i="20"/>
  <c r="O18" i="20"/>
  <c r="N18" i="20"/>
  <c r="Q18" i="20" s="1"/>
  <c r="R18" i="20"/>
  <c r="S18" i="20" s="1"/>
  <c r="T18" i="20" s="1"/>
  <c r="H18" i="20" s="1"/>
  <c r="P17" i="20"/>
  <c r="O17" i="20"/>
  <c r="N17" i="20"/>
  <c r="P16" i="20"/>
  <c r="O16" i="20"/>
  <c r="Q16" i="20"/>
  <c r="R16" i="20" s="1"/>
  <c r="S16" i="20"/>
  <c r="T16" i="20" s="1"/>
  <c r="H16" i="20" s="1"/>
  <c r="N16" i="20"/>
  <c r="P15" i="20"/>
  <c r="O15" i="20"/>
  <c r="N15" i="20"/>
  <c r="P14" i="20"/>
  <c r="O14" i="20"/>
  <c r="Q14" i="20"/>
  <c r="R14" i="20" s="1"/>
  <c r="S14" i="20" s="1"/>
  <c r="T14" i="20" s="1"/>
  <c r="H14" i="20" s="1"/>
  <c r="N14" i="20"/>
  <c r="P13" i="20"/>
  <c r="O13" i="20"/>
  <c r="N13" i="20"/>
  <c r="Q13" i="20" s="1"/>
  <c r="R13" i="20"/>
  <c r="S13" i="20" s="1"/>
  <c r="T13" i="20" s="1"/>
  <c r="H13" i="20" s="1"/>
  <c r="P12" i="20"/>
  <c r="O12" i="20"/>
  <c r="Q12" i="20" s="1"/>
  <c r="R12" i="20" s="1"/>
  <c r="S12" i="20" s="1"/>
  <c r="T12" i="20" s="1"/>
  <c r="H12" i="20" s="1"/>
  <c r="N12" i="20"/>
  <c r="P11" i="20"/>
  <c r="O11" i="20"/>
  <c r="N11" i="20"/>
  <c r="Q11" i="20" s="1"/>
  <c r="R11" i="20" s="1"/>
  <c r="S11" i="20" s="1"/>
  <c r="T11" i="20" s="1"/>
  <c r="H11" i="20" s="1"/>
  <c r="P10" i="20"/>
  <c r="O10" i="20"/>
  <c r="Q10" i="20" s="1"/>
  <c r="R10" i="20" s="1"/>
  <c r="S10" i="20" s="1"/>
  <c r="T10" i="20" s="1"/>
  <c r="H10" i="20" s="1"/>
  <c r="N10" i="20"/>
  <c r="P9" i="20"/>
  <c r="O9" i="20"/>
  <c r="N9" i="20"/>
  <c r="Q9" i="20" s="1"/>
  <c r="R9" i="20" s="1"/>
  <c r="S9" i="20" s="1"/>
  <c r="T9" i="20" s="1"/>
  <c r="H9" i="20" s="1"/>
  <c r="O8" i="13"/>
  <c r="N8" i="13"/>
  <c r="M8" i="13"/>
  <c r="M8" i="12"/>
  <c r="N8" i="12"/>
  <c r="O8" i="12"/>
  <c r="P13" i="23"/>
  <c r="Q13" i="23" s="1"/>
  <c r="R13" i="23"/>
  <c r="S13" i="23" s="1"/>
  <c r="G13" i="23" s="1"/>
  <c r="P17" i="23"/>
  <c r="P19" i="23"/>
  <c r="Q19" i="23"/>
  <c r="R19" i="23" s="1"/>
  <c r="S19" i="23"/>
  <c r="P21" i="23"/>
  <c r="Q21" i="23" s="1"/>
  <c r="R21" i="23" s="1"/>
  <c r="S21" i="23" s="1"/>
  <c r="P11" i="22"/>
  <c r="Q11" i="22" s="1"/>
  <c r="R11" i="22" s="1"/>
  <c r="S11" i="22" s="1"/>
  <c r="G11" i="22" s="1"/>
  <c r="P8" i="22"/>
  <c r="Q8" i="22" s="1"/>
  <c r="R8" i="22" s="1"/>
  <c r="S8" i="22" s="1"/>
  <c r="G8" i="22" s="1"/>
  <c r="P12" i="22"/>
  <c r="Q12" i="22"/>
  <c r="R12" i="22" s="1"/>
  <c r="S12" i="22" s="1"/>
  <c r="G12" i="22" s="1"/>
  <c r="P8" i="23"/>
  <c r="P8" i="27" l="1"/>
  <c r="Q8" i="27" s="1"/>
  <c r="R8" i="27" s="1"/>
  <c r="S8" i="27" s="1"/>
  <c r="G8" i="27" s="1"/>
  <c r="P15" i="26"/>
  <c r="Q15" i="26" s="1"/>
  <c r="R15" i="26" s="1"/>
  <c r="S15" i="26" s="1"/>
  <c r="G15" i="26" s="1"/>
  <c r="P13" i="26"/>
  <c r="Q13" i="26" s="1"/>
  <c r="R13" i="26" s="1"/>
  <c r="S13" i="26" s="1"/>
  <c r="G13" i="26" s="1"/>
  <c r="P11" i="26"/>
  <c r="Q11" i="26" s="1"/>
  <c r="P12" i="12"/>
  <c r="Q12" i="12" s="1"/>
  <c r="G11" i="28"/>
  <c r="G10" i="27"/>
  <c r="R14" i="26"/>
  <c r="S14" i="26" s="1"/>
  <c r="G14" i="26" s="1"/>
  <c r="R12" i="26"/>
  <c r="S12" i="26" s="1"/>
  <c r="G12" i="26" s="1"/>
  <c r="Q19" i="26"/>
  <c r="R19" i="26" s="1"/>
  <c r="S19" i="26" s="1"/>
  <c r="P10" i="26"/>
  <c r="Q10" i="26" s="1"/>
  <c r="R10" i="26" s="1"/>
  <c r="S10" i="26" s="1"/>
  <c r="P18" i="25"/>
  <c r="Q18" i="25" s="1"/>
  <c r="R18" i="25" s="1"/>
  <c r="S18" i="25" s="1"/>
  <c r="P15" i="24"/>
  <c r="Q15" i="24" s="1"/>
  <c r="P14" i="24"/>
  <c r="Q14" i="24" s="1"/>
  <c r="R16" i="12"/>
  <c r="S16" i="12" s="1"/>
  <c r="S15" i="12"/>
  <c r="R15" i="12"/>
  <c r="Q18" i="12"/>
  <c r="G9" i="28"/>
  <c r="P8" i="28"/>
  <c r="Q8" i="28" s="1"/>
  <c r="R8" i="28" s="1"/>
  <c r="S8" i="28" s="1"/>
  <c r="G8" i="28" s="1"/>
  <c r="G11" i="27"/>
  <c r="P9" i="26"/>
  <c r="Q9" i="26" s="1"/>
  <c r="P8" i="26"/>
  <c r="Q8" i="26" s="1"/>
  <c r="P16" i="25"/>
  <c r="Q16" i="25" s="1"/>
  <c r="R16" i="25" s="1"/>
  <c r="S16" i="25" s="1"/>
  <c r="P15" i="25"/>
  <c r="Q15" i="25" s="1"/>
  <c r="R15" i="25" s="1"/>
  <c r="S15" i="25" s="1"/>
  <c r="G15" i="25" s="1"/>
  <c r="P13" i="24"/>
  <c r="Q13" i="24" s="1"/>
  <c r="P11" i="24"/>
  <c r="Q11" i="24" s="1"/>
  <c r="P21" i="25"/>
  <c r="Q21" i="25" s="1"/>
  <c r="R21" i="25" s="1"/>
  <c r="S21" i="25" s="1"/>
  <c r="P18" i="24"/>
  <c r="Q18" i="24" s="1"/>
  <c r="R18" i="24" s="1"/>
  <c r="S18" i="24" s="1"/>
  <c r="P12" i="24"/>
  <c r="Q12" i="24" s="1"/>
  <c r="Q17" i="20"/>
  <c r="R17" i="20" s="1"/>
  <c r="S17" i="20" s="1"/>
  <c r="T17" i="20" s="1"/>
  <c r="H17" i="20" s="1"/>
  <c r="Q19" i="20"/>
  <c r="R19" i="20" s="1"/>
  <c r="S19" i="20" s="1"/>
  <c r="T19" i="20" s="1"/>
  <c r="H19" i="20" s="1"/>
  <c r="P14" i="23"/>
  <c r="Q14" i="23" s="1"/>
  <c r="R14" i="23" s="1"/>
  <c r="S14" i="23" s="1"/>
  <c r="G14" i="23" s="1"/>
  <c r="P20" i="24"/>
  <c r="Q20" i="24" s="1"/>
  <c r="R20" i="24" s="1"/>
  <c r="S20" i="24" s="1"/>
  <c r="Q8" i="23"/>
  <c r="R8" i="23" s="1"/>
  <c r="S8" i="23" s="1"/>
  <c r="G8" i="23" s="1"/>
  <c r="P19" i="12"/>
  <c r="Q19" i="12" s="1"/>
  <c r="S19" i="12" s="1"/>
  <c r="Q15" i="20"/>
  <c r="R15" i="20" s="1"/>
  <c r="S15" i="20" s="1"/>
  <c r="T15" i="20" s="1"/>
  <c r="H15" i="20" s="1"/>
  <c r="P9" i="22"/>
  <c r="Q9" i="22" s="1"/>
  <c r="R9" i="22" s="1"/>
  <c r="S9" i="22" s="1"/>
  <c r="G9" i="22" s="1"/>
  <c r="P19" i="25"/>
  <c r="Q19" i="25" s="1"/>
  <c r="R19" i="25" s="1"/>
  <c r="S19" i="25" s="1"/>
  <c r="P20" i="12"/>
  <c r="Q20" i="12" s="1"/>
  <c r="S20" i="12" s="1"/>
  <c r="P19" i="24"/>
  <c r="Q19" i="24" s="1"/>
  <c r="R19" i="24" s="1"/>
  <c r="S19" i="24" s="1"/>
  <c r="P14" i="12"/>
  <c r="Q14" i="12" s="1"/>
  <c r="P17" i="12"/>
  <c r="Q17" i="12" s="1"/>
  <c r="P17" i="24"/>
  <c r="Q17" i="24" s="1"/>
  <c r="P16" i="24"/>
  <c r="Q16" i="24" s="1"/>
  <c r="P10" i="24"/>
  <c r="Q10" i="24" s="1"/>
  <c r="P12" i="25"/>
  <c r="Q12" i="25" s="1"/>
  <c r="R12" i="25" s="1"/>
  <c r="S12" i="25" s="1"/>
  <c r="G12" i="25" s="1"/>
  <c r="P11" i="25"/>
  <c r="Q11" i="25" s="1"/>
  <c r="R11" i="25" s="1"/>
  <c r="S11" i="25" s="1"/>
  <c r="G11" i="25" s="1"/>
  <c r="P9" i="24"/>
  <c r="Q9" i="24" s="1"/>
  <c r="P11" i="12"/>
  <c r="Q11" i="12" s="1"/>
  <c r="P10" i="12"/>
  <c r="Q10" i="12" s="1"/>
  <c r="P9" i="25"/>
  <c r="Q9" i="25" s="1"/>
  <c r="R9" i="25" s="1"/>
  <c r="S9" i="25" s="1"/>
  <c r="G9" i="25" s="1"/>
  <c r="P8" i="25"/>
  <c r="Q8" i="25" s="1"/>
  <c r="R8" i="25" s="1"/>
  <c r="S8" i="25" s="1"/>
  <c r="G8" i="25" s="1"/>
  <c r="P14" i="25"/>
  <c r="Q14" i="25" s="1"/>
  <c r="R14" i="25" s="1"/>
  <c r="S14" i="25" s="1"/>
  <c r="P13" i="25"/>
  <c r="Q13" i="25" s="1"/>
  <c r="R13" i="25" s="1"/>
  <c r="S13" i="25" s="1"/>
  <c r="G13" i="25" s="1"/>
  <c r="P10" i="25"/>
  <c r="Q10" i="25" s="1"/>
  <c r="R10" i="25" s="1"/>
  <c r="S10" i="25" s="1"/>
  <c r="G10" i="25" s="1"/>
  <c r="P9" i="12"/>
  <c r="Q9" i="12" s="1"/>
  <c r="R9" i="12" s="1"/>
  <c r="S9" i="12" s="1"/>
  <c r="G9" i="12" s="1"/>
  <c r="P13" i="12"/>
  <c r="Q13" i="12" s="1"/>
  <c r="P8" i="13"/>
  <c r="Q8" i="13" s="1"/>
  <c r="R8" i="13" s="1"/>
  <c r="S8" i="13" s="1"/>
  <c r="P8" i="24"/>
  <c r="Q8" i="24" s="1"/>
  <c r="R8" i="24" s="1"/>
  <c r="S8" i="24" s="1"/>
  <c r="P8" i="12"/>
  <c r="Q8" i="12" s="1"/>
  <c r="R8" i="12" s="1"/>
  <c r="S8" i="12" s="1"/>
  <c r="G8" i="12" s="1"/>
  <c r="R11" i="26" l="1"/>
  <c r="S11" i="26" s="1"/>
  <c r="G11" i="26" s="1"/>
  <c r="R12" i="24"/>
  <c r="S12" i="24" s="1"/>
  <c r="G12" i="24" s="1"/>
  <c r="R16" i="24"/>
  <c r="S16" i="24" s="1"/>
  <c r="R11" i="24"/>
  <c r="S11" i="24" s="1"/>
  <c r="G11" i="24" s="1"/>
  <c r="R14" i="24"/>
  <c r="S14" i="24" s="1"/>
  <c r="G14" i="24" s="1"/>
  <c r="S17" i="24"/>
  <c r="R17" i="24"/>
  <c r="R13" i="24"/>
  <c r="S13" i="24" s="1"/>
  <c r="G13" i="24" s="1"/>
  <c r="R15" i="24"/>
  <c r="S15" i="24" s="1"/>
  <c r="R17" i="12"/>
  <c r="S17" i="12" s="1"/>
  <c r="R13" i="12"/>
  <c r="S13" i="12" s="1"/>
  <c r="R14" i="12"/>
  <c r="S14" i="12" s="1"/>
  <c r="R12" i="12"/>
  <c r="S12" i="12" s="1"/>
  <c r="R18" i="12"/>
  <c r="S18" i="12" s="1"/>
  <c r="G9" i="13"/>
  <c r="R9" i="26"/>
  <c r="S9" i="26" s="1"/>
  <c r="G9" i="26" s="1"/>
  <c r="R8" i="26"/>
  <c r="S8" i="26" s="1"/>
  <c r="G8" i="26" s="1"/>
  <c r="R10" i="24"/>
  <c r="S10" i="24" s="1"/>
  <c r="G10" i="24" s="1"/>
  <c r="R9" i="24"/>
  <c r="S9" i="24" s="1"/>
  <c r="G9" i="24" s="1"/>
  <c r="R11" i="12"/>
  <c r="S11" i="12" s="1"/>
  <c r="R10" i="12"/>
  <c r="S10" i="12" s="1"/>
  <c r="G10" i="12" s="1"/>
  <c r="G8" i="13"/>
</calcChain>
</file>

<file path=xl/sharedStrings.xml><?xml version="1.0" encoding="utf-8"?>
<sst xmlns="http://schemas.openxmlformats.org/spreadsheetml/2006/main" count="406" uniqueCount="201">
  <si>
    <t>Nr</t>
  </si>
  <si>
    <t>Prog-nr</t>
  </si>
  <si>
    <t>Hest</t>
  </si>
  <si>
    <t>Kusk</t>
  </si>
  <si>
    <t>Alder</t>
  </si>
  <si>
    <t>Distanse</t>
  </si>
  <si>
    <t>Anv tid</t>
  </si>
  <si>
    <t>Km. Tid</t>
  </si>
  <si>
    <t>Premie</t>
  </si>
  <si>
    <t>Vinneren eies av:</t>
  </si>
  <si>
    <t>Måldommer       /         Tidtaker</t>
  </si>
  <si>
    <t>___________________________________</t>
  </si>
  <si>
    <t>Beregning av kilometertid</t>
  </si>
  <si>
    <t>Huskeliste for måldommer/sekretær</t>
  </si>
  <si>
    <t>1. Sett premier på resultatlistene</t>
  </si>
  <si>
    <t>- bla opp i løpsbulletinen finn rett premieskala</t>
  </si>
  <si>
    <t>- antall premier bestemmes etter antall som starter</t>
  </si>
  <si>
    <t>2. Etter løpet</t>
  </si>
  <si>
    <t>- Vent på at dommerne gir beskjed om de har noe å utsette på vinneren</t>
  </si>
  <si>
    <t>- Utrop vinner</t>
  </si>
  <si>
    <t>- Finn rekkefølge over mål</t>
  </si>
  <si>
    <t>- Lag resultatliste</t>
  </si>
  <si>
    <t>3. Ta ut 4 eksemplarer av resultatlisten</t>
  </si>
  <si>
    <t>- hesteringen skal ha den gule dommerrapport + evt bøtelapper</t>
  </si>
  <si>
    <t>- grønn tas vare på, skal sendes inn</t>
  </si>
  <si>
    <t>- rosa skal ligge i sekretæriatet</t>
  </si>
  <si>
    <t>- et eks av resultat skal til speaker</t>
  </si>
  <si>
    <t>4. Andre ting</t>
  </si>
  <si>
    <t>- ved galopp over mål: Måldommer diskvalifiserer, skriver en rapport</t>
  </si>
  <si>
    <t>- Hent dommerrapport (vær oppmerksom på diskv - galopp, ikke diskv og rapportering)</t>
  </si>
  <si>
    <t>Ponniløp</t>
  </si>
  <si>
    <t>Proposisjon</t>
  </si>
  <si>
    <t>Dato:</t>
  </si>
  <si>
    <t xml:space="preserve">LØP: </t>
  </si>
  <si>
    <t>.+ 2 sek i pga Regionbane</t>
  </si>
  <si>
    <t>Vanlige premieskalaer - pr 17/12-08</t>
  </si>
  <si>
    <t>Antall premier pr 17/12-08</t>
  </si>
  <si>
    <t>Prøveløp Monte</t>
  </si>
  <si>
    <t>Mønstringsløp</t>
  </si>
  <si>
    <t xml:space="preserve">Mønstringsløp Krav: </t>
  </si>
  <si>
    <t>Varmblods 1.25.0-1.35.0, kaldblods 1.45.0-2.05.0</t>
  </si>
  <si>
    <t>(ingen tillegg for regionbane)</t>
  </si>
  <si>
    <t>N</t>
  </si>
  <si>
    <t>R</t>
  </si>
  <si>
    <t>LOFOTTRAVET</t>
  </si>
  <si>
    <t>Bestemorenga</t>
  </si>
  <si>
    <t>Berges Champ</t>
  </si>
  <si>
    <t>kl 1200</t>
  </si>
  <si>
    <t>kl 1315</t>
  </si>
  <si>
    <t>Dato: 14052015</t>
  </si>
  <si>
    <t>Ponniløp 1</t>
  </si>
  <si>
    <t>Ponniløp 2</t>
  </si>
  <si>
    <t>kl 1120</t>
  </si>
  <si>
    <t>kl 1140</t>
  </si>
  <si>
    <t>kl 1220</t>
  </si>
  <si>
    <t>kl 1240</t>
  </si>
  <si>
    <t>Dato: 11052015</t>
  </si>
  <si>
    <t>Dato: 14 mai 2015</t>
  </si>
  <si>
    <t>kl 1300</t>
  </si>
  <si>
    <t>Sackline</t>
  </si>
  <si>
    <t>Julie Nilssen</t>
  </si>
  <si>
    <t>Sofia Andersen</t>
  </si>
  <si>
    <t>Holands Rebus</t>
  </si>
  <si>
    <t>Silje Andersen</t>
  </si>
  <si>
    <t>Håløykes Lodin Ravn</t>
  </si>
  <si>
    <t>Pia Joansen</t>
  </si>
  <si>
    <t>Chasing Starlight</t>
  </si>
  <si>
    <t>Benedicte Andreassen</t>
  </si>
  <si>
    <t>Adeles Toria</t>
  </si>
  <si>
    <t>Skorrpan</t>
  </si>
  <si>
    <t>Ragna T Carlsen</t>
  </si>
  <si>
    <t>Lojstas Starlight</t>
  </si>
  <si>
    <t>Andrine E Jahreie</t>
  </si>
  <si>
    <t>Jidde Japp</t>
  </si>
  <si>
    <t>Celina K Skogmo</t>
  </si>
  <si>
    <t>g</t>
  </si>
  <si>
    <t>3.49.0</t>
  </si>
  <si>
    <t>3.55.8</t>
  </si>
  <si>
    <t>4.01.3</t>
  </si>
  <si>
    <t>4.05.2</t>
  </si>
  <si>
    <t>4.16.3</t>
  </si>
  <si>
    <t>Alexej</t>
  </si>
  <si>
    <t>Kaldblods 3-årige</t>
  </si>
  <si>
    <t>Fire premier</t>
  </si>
  <si>
    <t>Fred Johannessen</t>
  </si>
  <si>
    <t>Brønnlund Thelma</t>
  </si>
  <si>
    <t>Gry Kanstad</t>
  </si>
  <si>
    <t>Ekofisk</t>
  </si>
  <si>
    <t>Morten Carlsen</t>
  </si>
  <si>
    <t>Ravn Rigel</t>
  </si>
  <si>
    <t>Tommy Trælnes</t>
  </si>
  <si>
    <t>Valle Teddy</t>
  </si>
  <si>
    <t>Lisa Irene Johannessen</t>
  </si>
  <si>
    <t>Valle Trygg</t>
  </si>
  <si>
    <t>Julianne Torrissen Carlsen</t>
  </si>
  <si>
    <t>2.44.2</t>
  </si>
  <si>
    <t>2.54.1</t>
  </si>
  <si>
    <t>2.58.5</t>
  </si>
  <si>
    <t>4.00.8</t>
  </si>
  <si>
    <t>strøket</t>
  </si>
  <si>
    <t>Pajero Lady</t>
  </si>
  <si>
    <t>Charles Evertsen</t>
  </si>
  <si>
    <t>South Princess</t>
  </si>
  <si>
    <t>Ros-Mari Bernhardsen</t>
  </si>
  <si>
    <t>Don't Steal Me</t>
  </si>
  <si>
    <t>Massimo Esposito</t>
  </si>
  <si>
    <t>Global Martell</t>
  </si>
  <si>
    <t>Sven Sturla Knudsen</t>
  </si>
  <si>
    <t>Thai Lilac</t>
  </si>
  <si>
    <t>Yvonne Rydningen</t>
  </si>
  <si>
    <t>Cosmetic Power</t>
  </si>
  <si>
    <t>Gazzas Daughter</t>
  </si>
  <si>
    <t>Børre Knutsen</t>
  </si>
  <si>
    <t>Appy Tutterø</t>
  </si>
  <si>
    <t>Varmblods</t>
  </si>
  <si>
    <t>Kaldblods</t>
  </si>
  <si>
    <t>Troll Hector</t>
  </si>
  <si>
    <t>Horgen Mon</t>
  </si>
  <si>
    <t>Kjell-Oddvar Simonsen</t>
  </si>
  <si>
    <t>Espen Larsen</t>
  </si>
  <si>
    <t>Horgen Ylva</t>
  </si>
  <si>
    <t>Romhus Frigg'n</t>
  </si>
  <si>
    <t>Tangen Stolt</t>
  </si>
  <si>
    <t>Soløy Jørgen</t>
  </si>
  <si>
    <t>Soløy Sandra</t>
  </si>
  <si>
    <t>Birgitte Fredriksen</t>
  </si>
  <si>
    <t>Eskeladden</t>
  </si>
  <si>
    <t>Maja Kanstad</t>
  </si>
  <si>
    <t>Be My Alladin</t>
  </si>
  <si>
    <t>Red Hot Diablo</t>
  </si>
  <si>
    <t>Royal Cherie E.</t>
  </si>
  <si>
    <t>The Hood</t>
  </si>
  <si>
    <t>Alitrix</t>
  </si>
  <si>
    <t>Racing Commissioner</t>
  </si>
  <si>
    <t>Tico Hastrup (DK)</t>
  </si>
  <si>
    <t>Flirtin Girl</t>
  </si>
  <si>
    <t>disk g</t>
  </si>
  <si>
    <t>3.41.2</t>
  </si>
  <si>
    <t>3.42.3</t>
  </si>
  <si>
    <t>3.43.6</t>
  </si>
  <si>
    <t>3.57.2</t>
  </si>
  <si>
    <t>1.53.0</t>
  </si>
  <si>
    <t>Lian Prinsen</t>
  </si>
  <si>
    <t>Troll Tussi</t>
  </si>
  <si>
    <t>Sara-Irmelin Wiik</t>
  </si>
  <si>
    <t>Borrat</t>
  </si>
  <si>
    <t>Myrli Rappen</t>
  </si>
  <si>
    <t>Blingsen</t>
  </si>
  <si>
    <t>Sumo Kåre</t>
  </si>
  <si>
    <t>Reser</t>
  </si>
  <si>
    <t>Torø Lill</t>
  </si>
  <si>
    <t>All In One As (DE)</t>
  </si>
  <si>
    <t>Katarina Brorsgård</t>
  </si>
  <si>
    <t>Big Brown (NL)</t>
  </si>
  <si>
    <t>Black Dream</t>
  </si>
  <si>
    <t>Super Aristo</t>
  </si>
  <si>
    <t>Ninepoints Knight (SE)</t>
  </si>
  <si>
    <t>No Credit L.A.</t>
  </si>
  <si>
    <t>Anton</t>
  </si>
  <si>
    <t>Yankee Showboat (US)</t>
  </si>
  <si>
    <t>2.52.7</t>
  </si>
  <si>
    <t>2.52.8</t>
  </si>
  <si>
    <t>2.53.0</t>
  </si>
  <si>
    <t>2.53.4</t>
  </si>
  <si>
    <t>2.53.6</t>
  </si>
  <si>
    <t>2.53.7</t>
  </si>
  <si>
    <t>2.54.6</t>
  </si>
  <si>
    <t>2.59.7</t>
  </si>
  <si>
    <t>1.20.0</t>
  </si>
  <si>
    <t>1.24.0</t>
  </si>
  <si>
    <t>3.11.6</t>
  </si>
  <si>
    <t>3.11.9</t>
  </si>
  <si>
    <t>3.12.1</t>
  </si>
  <si>
    <t>3.12.8</t>
  </si>
  <si>
    <t>3.13.4</t>
  </si>
  <si>
    <t>3.13.5</t>
  </si>
  <si>
    <t>3.21.4</t>
  </si>
  <si>
    <t>3.32.8</t>
  </si>
  <si>
    <t>1.35.0</t>
  </si>
  <si>
    <t>2.50.9</t>
  </si>
  <si>
    <t>2.51.5</t>
  </si>
  <si>
    <t>3.00.8</t>
  </si>
  <si>
    <t>3.00.9</t>
  </si>
  <si>
    <t>3.07.3</t>
  </si>
  <si>
    <t>3.07.4</t>
  </si>
  <si>
    <t>3.09.6</t>
  </si>
  <si>
    <t>3.22.5</t>
  </si>
  <si>
    <t>3.22.9</t>
  </si>
  <si>
    <t>3.23.6</t>
  </si>
  <si>
    <t>3.23.9</t>
  </si>
  <si>
    <t>3.28.2</t>
  </si>
  <si>
    <t>3.35.1</t>
  </si>
  <si>
    <t>3.36.1</t>
  </si>
  <si>
    <t>2.44.4</t>
  </si>
  <si>
    <t>2.45.1</t>
  </si>
  <si>
    <t>2.45.8</t>
  </si>
  <si>
    <t>2.46.2</t>
  </si>
  <si>
    <t>2.46.5</t>
  </si>
  <si>
    <t>2.47.7</t>
  </si>
  <si>
    <t>2.48.2</t>
  </si>
  <si>
    <t>2.51.0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</si>
</sst>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i/>
      <sz val="12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7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0" xfId="0" applyBorder="1"/>
    <xf numFmtId="47" fontId="0" fillId="0" borderId="0" xfId="0" applyNumberFormat="1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4" fillId="0" borderId="6" xfId="0" applyFont="1" applyBorder="1"/>
    <xf numFmtId="47" fontId="0" fillId="0" borderId="6" xfId="0" applyNumberFormat="1" applyBorder="1"/>
    <xf numFmtId="0" fontId="4" fillId="0" borderId="0" xfId="0" applyFont="1" applyBorder="1"/>
    <xf numFmtId="49" fontId="0" fillId="0" borderId="1" xfId="0" applyNumberFormat="1" applyBorder="1"/>
    <xf numFmtId="47" fontId="0" fillId="0" borderId="1" xfId="0" applyNumberFormat="1" applyBorder="1" applyAlignment="1">
      <alignment horizontal="right"/>
    </xf>
    <xf numFmtId="0" fontId="2" fillId="0" borderId="0" xfId="0" applyFont="1"/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49" fontId="0" fillId="0" borderId="1" xfId="0" applyNumberFormat="1" applyFill="1" applyBorder="1"/>
    <xf numFmtId="0" fontId="5" fillId="0" borderId="0" xfId="0" applyFont="1"/>
    <xf numFmtId="0" fontId="6" fillId="0" borderId="0" xfId="0" applyFont="1"/>
    <xf numFmtId="49" fontId="0" fillId="0" borderId="0" xfId="0" applyNumberFormat="1"/>
    <xf numFmtId="49" fontId="6" fillId="0" borderId="0" xfId="0" applyNumberFormat="1" applyFont="1"/>
    <xf numFmtId="0" fontId="7" fillId="0" borderId="0" xfId="0" applyFont="1"/>
    <xf numFmtId="0" fontId="2" fillId="0" borderId="7" xfId="0" applyFont="1" applyBorder="1"/>
    <xf numFmtId="47" fontId="2" fillId="0" borderId="7" xfId="0" applyNumberFormat="1" applyFont="1" applyBorder="1"/>
    <xf numFmtId="0" fontId="2" fillId="0" borderId="7" xfId="0" applyFont="1" applyBorder="1" applyAlignment="1">
      <alignment horizontal="right"/>
    </xf>
    <xf numFmtId="0" fontId="0" fillId="0" borderId="1" xfId="0" applyFill="1" applyBorder="1" applyAlignment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0" fillId="0" borderId="12" xfId="0" applyBorder="1"/>
    <xf numFmtId="0" fontId="0" fillId="0" borderId="13" xfId="0" applyBorder="1"/>
    <xf numFmtId="0" fontId="8" fillId="0" borderId="12" xfId="0" applyFont="1" applyBorder="1"/>
    <xf numFmtId="49" fontId="8" fillId="0" borderId="12" xfId="0" applyNumberFormat="1" applyFont="1" applyBorder="1"/>
    <xf numFmtId="0" fontId="9" fillId="0" borderId="0" xfId="0" applyFont="1" applyBorder="1"/>
    <xf numFmtId="0" fontId="10" fillId="0" borderId="0" xfId="0" applyFont="1" applyBorder="1"/>
    <xf numFmtId="47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4" xfId="0" applyFont="1" applyBorder="1"/>
    <xf numFmtId="0" fontId="10" fillId="0" borderId="0" xfId="0" applyFont="1"/>
    <xf numFmtId="0" fontId="0" fillId="0" borderId="1" xfId="0" applyFont="1" applyFill="1" applyBorder="1"/>
    <xf numFmtId="49" fontId="0" fillId="0" borderId="1" xfId="0" applyNumberFormat="1" applyFont="1" applyFill="1" applyBorder="1"/>
    <xf numFmtId="47" fontId="0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49" fontId="0" fillId="0" borderId="1" xfId="0" applyNumberFormat="1" applyFont="1" applyBorder="1"/>
    <xf numFmtId="47" fontId="0" fillId="0" borderId="1" xfId="0" applyNumberFormat="1" applyFont="1" applyBorder="1"/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Border="1"/>
    <xf numFmtId="49" fontId="6" fillId="0" borderId="1" xfId="0" applyNumberFormat="1" applyFont="1" applyFill="1" applyBorder="1"/>
    <xf numFmtId="0" fontId="6" fillId="0" borderId="1" xfId="0" applyFont="1" applyFill="1" applyBorder="1" applyAlignment="1"/>
    <xf numFmtId="47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/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123825</xdr:rowOff>
    </xdr:from>
    <xdr:to>
      <xdr:col>9</xdr:col>
      <xdr:colOff>447675</xdr:colOff>
      <xdr:row>4</xdr:row>
      <xdr:rowOff>171450</xdr:rowOff>
    </xdr:to>
    <xdr:pic>
      <xdr:nvPicPr>
        <xdr:cNvPr id="103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828675"/>
          <a:ext cx="2809875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21</xdr:row>
      <xdr:rowOff>66675</xdr:rowOff>
    </xdr:from>
    <xdr:to>
      <xdr:col>4</xdr:col>
      <xdr:colOff>390525</xdr:colOff>
      <xdr:row>31</xdr:row>
      <xdr:rowOff>66675</xdr:rowOff>
    </xdr:to>
    <xdr:pic>
      <xdr:nvPicPr>
        <xdr:cNvPr id="11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943475"/>
          <a:ext cx="3457575" cy="2133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942975</xdr:colOff>
      <xdr:row>21</xdr:row>
      <xdr:rowOff>76200</xdr:rowOff>
    </xdr:from>
    <xdr:to>
      <xdr:col>11</xdr:col>
      <xdr:colOff>561975</xdr:colOff>
      <xdr:row>35</xdr:row>
      <xdr:rowOff>171450</xdr:rowOff>
    </xdr:to>
    <xdr:pic>
      <xdr:nvPicPr>
        <xdr:cNvPr id="1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7800" y="4953000"/>
          <a:ext cx="5562600" cy="2990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A8" sqref="A8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84375" customWidth="1"/>
    <col min="4" max="4" width="32.765625" customWidth="1"/>
    <col min="5" max="5" width="10.23046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/>
      <c r="C2" s="3" t="s">
        <v>50</v>
      </c>
      <c r="D2" t="s">
        <v>49</v>
      </c>
      <c r="E2">
        <v>1100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5" x14ac:dyDescent="0.35">
      <c r="A8" s="6">
        <v>1</v>
      </c>
      <c r="B8" s="66">
        <v>3</v>
      </c>
      <c r="C8" s="66" t="s">
        <v>62</v>
      </c>
      <c r="D8" s="66" t="s">
        <v>63</v>
      </c>
      <c r="E8" s="66">
        <v>1240</v>
      </c>
      <c r="F8" s="69" t="s">
        <v>76</v>
      </c>
      <c r="G8" s="71" t="str">
        <f>S8</f>
        <v>3.04,7</v>
      </c>
      <c r="H8" s="28" t="s">
        <v>75</v>
      </c>
      <c r="I8" s="6"/>
      <c r="M8" t="str">
        <f>LEFT(F8,1)</f>
        <v>3</v>
      </c>
      <c r="N8" t="str">
        <f>MID(F8,3,2)</f>
        <v>49</v>
      </c>
      <c r="O8" s="5" t="str">
        <f>RIGHT(F8,1)</f>
        <v>0</v>
      </c>
      <c r="P8">
        <f>(M8*60)+N8</f>
        <v>229</v>
      </c>
      <c r="Q8" t="str">
        <f>CONCATENATE(P8,",",O8)</f>
        <v>229,0</v>
      </c>
      <c r="R8">
        <f>Q8/E8*1000</f>
        <v>184.67741935483872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3.04,7</v>
      </c>
    </row>
    <row r="9" spans="1:19" ht="17.5" x14ac:dyDescent="0.35">
      <c r="A9" s="6">
        <v>2</v>
      </c>
      <c r="B9" s="66">
        <v>2</v>
      </c>
      <c r="C9" s="66" t="s">
        <v>46</v>
      </c>
      <c r="D9" s="66" t="s">
        <v>61</v>
      </c>
      <c r="E9" s="67">
        <v>1120</v>
      </c>
      <c r="F9" s="69" t="s">
        <v>77</v>
      </c>
      <c r="G9" s="71" t="str">
        <f>S9</f>
        <v>3.30,5</v>
      </c>
      <c r="H9" s="28" t="s">
        <v>75</v>
      </c>
      <c r="I9" s="6"/>
      <c r="M9" t="str">
        <f t="shared" ref="M9:M21" si="0">LEFT(F9,1)</f>
        <v>3</v>
      </c>
      <c r="N9" t="str">
        <f t="shared" ref="N9:N21" si="1">MID(F9,3,2)</f>
        <v>55</v>
      </c>
      <c r="O9" s="5" t="str">
        <f t="shared" ref="O9:O21" si="2">RIGHT(F9,1)</f>
        <v>8</v>
      </c>
      <c r="P9">
        <f t="shared" ref="P9:P21" si="3">(M9*60)+N9</f>
        <v>235</v>
      </c>
      <c r="Q9" t="str">
        <f t="shared" ref="Q9:Q21" si="4">CONCATENATE(P9,",",O9)</f>
        <v>235,8</v>
      </c>
      <c r="R9">
        <f t="shared" ref="R9:R21" si="5">Q9/E9*1000</f>
        <v>210.53571428571431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3.30,5</v>
      </c>
    </row>
    <row r="10" spans="1:19" ht="17.5" x14ac:dyDescent="0.35">
      <c r="A10" s="68">
        <v>3</v>
      </c>
      <c r="B10" s="66">
        <v>1</v>
      </c>
      <c r="C10" s="66" t="s">
        <v>59</v>
      </c>
      <c r="D10" s="66" t="s">
        <v>60</v>
      </c>
      <c r="E10" s="67">
        <v>1100</v>
      </c>
      <c r="F10" s="69" t="s">
        <v>78</v>
      </c>
      <c r="G10" s="71" t="str">
        <f t="shared" ref="G10:G12" si="6">S10</f>
        <v>3.39,4</v>
      </c>
      <c r="H10" s="28"/>
      <c r="I10" s="6"/>
      <c r="M10" t="str">
        <f t="shared" si="0"/>
        <v>4</v>
      </c>
      <c r="N10" t="str">
        <f t="shared" si="1"/>
        <v>01</v>
      </c>
      <c r="O10" s="5" t="str">
        <f t="shared" si="2"/>
        <v>3</v>
      </c>
      <c r="P10">
        <f t="shared" si="3"/>
        <v>241</v>
      </c>
      <c r="Q10" t="str">
        <f t="shared" si="4"/>
        <v>241,3</v>
      </c>
      <c r="R10">
        <f t="shared" si="5"/>
        <v>219.36363636363637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3.39,4</v>
      </c>
    </row>
    <row r="11" spans="1:19" ht="17.5" x14ac:dyDescent="0.35">
      <c r="A11" s="68">
        <v>4</v>
      </c>
      <c r="B11" s="66">
        <v>5</v>
      </c>
      <c r="C11" s="66" t="s">
        <v>66</v>
      </c>
      <c r="D11" s="66" t="s">
        <v>67</v>
      </c>
      <c r="E11" s="67">
        <v>1300</v>
      </c>
      <c r="F11" s="69" t="s">
        <v>79</v>
      </c>
      <c r="G11" s="71" t="str">
        <f t="shared" si="6"/>
        <v>3.08,6</v>
      </c>
      <c r="H11" s="28"/>
      <c r="I11" s="6"/>
      <c r="M11" t="str">
        <f t="shared" si="0"/>
        <v>4</v>
      </c>
      <c r="N11" t="str">
        <f t="shared" si="1"/>
        <v>05</v>
      </c>
      <c r="O11" s="5" t="str">
        <f t="shared" si="2"/>
        <v>2</v>
      </c>
      <c r="P11">
        <f t="shared" si="3"/>
        <v>245</v>
      </c>
      <c r="Q11" t="str">
        <f t="shared" si="4"/>
        <v>245,2</v>
      </c>
      <c r="R11">
        <f t="shared" si="5"/>
        <v>188.61538461538461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3.08,6</v>
      </c>
    </row>
    <row r="12" spans="1:19" ht="17.5" x14ac:dyDescent="0.35">
      <c r="A12" s="70">
        <v>5</v>
      </c>
      <c r="B12" s="66">
        <v>4</v>
      </c>
      <c r="C12" s="66" t="s">
        <v>64</v>
      </c>
      <c r="D12" s="66" t="s">
        <v>65</v>
      </c>
      <c r="E12" s="67">
        <v>1240</v>
      </c>
      <c r="F12" s="69" t="s">
        <v>80</v>
      </c>
      <c r="G12" s="71" t="str">
        <f t="shared" si="6"/>
        <v>3.26,7</v>
      </c>
      <c r="H12" s="60" t="s">
        <v>75</v>
      </c>
      <c r="I12" s="6"/>
      <c r="M12" t="str">
        <f t="shared" si="0"/>
        <v>4</v>
      </c>
      <c r="N12" t="str">
        <f t="shared" si="1"/>
        <v>16</v>
      </c>
      <c r="O12" s="5" t="str">
        <f t="shared" si="2"/>
        <v>3</v>
      </c>
      <c r="P12">
        <f t="shared" si="3"/>
        <v>256</v>
      </c>
      <c r="Q12" t="str">
        <f t="shared" si="4"/>
        <v>256,3</v>
      </c>
      <c r="R12">
        <f t="shared" si="5"/>
        <v>206.69354838709677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3.26,7</v>
      </c>
    </row>
    <row r="13" spans="1:19" ht="17.5" x14ac:dyDescent="0.35">
      <c r="A13" s="70"/>
      <c r="B13" s="66"/>
      <c r="C13" s="66"/>
      <c r="D13" s="66"/>
      <c r="E13" s="67"/>
      <c r="F13" s="69"/>
      <c r="G13" s="59"/>
      <c r="H13" s="28"/>
      <c r="I13" s="6"/>
      <c r="M13" t="str">
        <f t="shared" si="0"/>
        <v/>
      </c>
      <c r="N13" t="str">
        <f t="shared" si="1"/>
        <v/>
      </c>
      <c r="O13" s="5" t="str">
        <f t="shared" si="2"/>
        <v/>
      </c>
      <c r="P13" t="e">
        <f t="shared" si="3"/>
        <v>#VALUE!</v>
      </c>
      <c r="Q13" t="e">
        <f t="shared" si="4"/>
        <v>#VALUE!</v>
      </c>
      <c r="R13" t="e">
        <f t="shared" si="5"/>
        <v>#VALUE!</v>
      </c>
      <c r="S13" t="e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#VALUE!</v>
      </c>
    </row>
    <row r="14" spans="1:19" ht="17.5" x14ac:dyDescent="0.35">
      <c r="A14" s="68"/>
      <c r="B14" s="66"/>
      <c r="C14" s="66"/>
      <c r="D14" s="66"/>
      <c r="E14" s="67"/>
      <c r="F14" s="69"/>
      <c r="G14" s="59"/>
      <c r="H14" s="60"/>
      <c r="I14" s="6"/>
      <c r="M14" t="str">
        <f t="shared" si="0"/>
        <v/>
      </c>
      <c r="N14" t="str">
        <f t="shared" si="1"/>
        <v/>
      </c>
      <c r="O14" s="5" t="str">
        <f t="shared" si="2"/>
        <v/>
      </c>
      <c r="P14" t="e">
        <f t="shared" si="3"/>
        <v>#VALUE!</v>
      </c>
      <c r="Q14" t="e">
        <f t="shared" si="4"/>
        <v>#VALUE!</v>
      </c>
      <c r="R14" t="e">
        <f t="shared" si="5"/>
        <v>#VALUE!</v>
      </c>
      <c r="S14" t="e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#VALUE!</v>
      </c>
    </row>
    <row r="15" spans="1:19" ht="17.5" x14ac:dyDescent="0.35">
      <c r="A15" s="68"/>
      <c r="B15" s="67"/>
      <c r="C15" s="67"/>
      <c r="D15" s="67"/>
      <c r="E15" s="67"/>
      <c r="F15" s="69"/>
      <c r="G15" s="20"/>
      <c r="H15" s="28"/>
      <c r="I15" s="6"/>
      <c r="M15" t="str">
        <f t="shared" si="0"/>
        <v/>
      </c>
      <c r="N15" t="str">
        <f t="shared" si="1"/>
        <v/>
      </c>
      <c r="O15" s="5" t="str">
        <f t="shared" si="2"/>
        <v/>
      </c>
      <c r="P15" t="e">
        <f t="shared" si="3"/>
        <v>#VALUE!</v>
      </c>
      <c r="Q15" t="e">
        <f t="shared" si="4"/>
        <v>#VALUE!</v>
      </c>
      <c r="R15" t="e">
        <f t="shared" si="5"/>
        <v>#VALUE!</v>
      </c>
      <c r="S15" t="e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#VALUE!</v>
      </c>
    </row>
    <row r="16" spans="1:19" x14ac:dyDescent="0.35">
      <c r="A16" s="6"/>
      <c r="B16" s="30"/>
      <c r="C16" s="30"/>
      <c r="D16" s="30"/>
      <c r="E16" s="30"/>
      <c r="F16" s="31"/>
      <c r="G16" s="20"/>
      <c r="H16" s="28"/>
      <c r="I16" s="6"/>
      <c r="M16" t="str">
        <f t="shared" si="0"/>
        <v/>
      </c>
      <c r="N16" t="str">
        <f t="shared" si="1"/>
        <v/>
      </c>
      <c r="O16" s="5" t="str">
        <f t="shared" si="2"/>
        <v/>
      </c>
      <c r="P16" t="e">
        <f t="shared" si="3"/>
        <v>#VALUE!</v>
      </c>
      <c r="Q16" t="e">
        <f t="shared" si="4"/>
        <v>#VALUE!</v>
      </c>
      <c r="R16" t="e">
        <f t="shared" si="5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x14ac:dyDescent="0.35">
      <c r="A17" s="40"/>
      <c r="B17" s="6"/>
      <c r="C17" s="6"/>
      <c r="D17" s="6"/>
      <c r="E17" s="30"/>
      <c r="F17" s="8"/>
      <c r="G17" s="20"/>
      <c r="H17" s="28"/>
      <c r="I17" s="6"/>
      <c r="M17" t="str">
        <f t="shared" si="0"/>
        <v/>
      </c>
      <c r="N17" t="str">
        <f t="shared" si="1"/>
        <v/>
      </c>
      <c r="O17" s="5" t="str">
        <f t="shared" si="2"/>
        <v/>
      </c>
      <c r="P17" t="e">
        <f t="shared" si="3"/>
        <v>#VALUE!</v>
      </c>
      <c r="Q17" t="e">
        <f t="shared" si="4"/>
        <v>#VALUE!</v>
      </c>
      <c r="R17" t="e">
        <f t="shared" si="5"/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x14ac:dyDescent="0.35">
      <c r="A18" s="7"/>
      <c r="B18" s="30"/>
      <c r="C18" s="30"/>
      <c r="D18" s="30"/>
      <c r="E18" s="30"/>
      <c r="F18" s="19"/>
      <c r="G18" s="20"/>
      <c r="H18" s="28"/>
      <c r="I18" s="6"/>
      <c r="M18" t="str">
        <f t="shared" si="0"/>
        <v/>
      </c>
      <c r="N18" t="str">
        <f t="shared" si="1"/>
        <v/>
      </c>
      <c r="O18" s="5" t="str">
        <f t="shared" si="2"/>
        <v/>
      </c>
      <c r="P18" t="e">
        <f t="shared" si="3"/>
        <v>#VALUE!</v>
      </c>
      <c r="Q18" t="e">
        <f t="shared" si="4"/>
        <v>#VALUE!</v>
      </c>
      <c r="R18" t="e">
        <f t="shared" si="5"/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7"/>
      <c r="B19" s="6"/>
      <c r="C19" s="6"/>
      <c r="D19" s="6"/>
      <c r="E19" s="6"/>
      <c r="F19" s="6"/>
      <c r="G19" s="20"/>
      <c r="H19" s="28"/>
      <c r="I19" s="6"/>
      <c r="M19" t="str">
        <f t="shared" si="0"/>
        <v/>
      </c>
      <c r="N19" t="str">
        <f t="shared" si="1"/>
        <v/>
      </c>
      <c r="O19" s="5" t="str">
        <f t="shared" si="2"/>
        <v/>
      </c>
      <c r="P19" t="e">
        <f t="shared" si="3"/>
        <v>#VALUE!</v>
      </c>
      <c r="Q19" t="e">
        <f t="shared" si="4"/>
        <v>#VALUE!</v>
      </c>
      <c r="R19" t="e">
        <f t="shared" si="5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7"/>
      <c r="B20" s="6"/>
      <c r="C20" s="6"/>
      <c r="D20" s="6"/>
      <c r="E20" s="6"/>
      <c r="F20" s="19"/>
      <c r="G20" s="20"/>
      <c r="H20" s="28"/>
      <c r="I20" s="6"/>
      <c r="M20" t="str">
        <f t="shared" si="0"/>
        <v/>
      </c>
      <c r="N20" t="str">
        <f t="shared" si="1"/>
        <v/>
      </c>
      <c r="O20" s="5" t="str">
        <f t="shared" si="2"/>
        <v/>
      </c>
      <c r="P20" t="e">
        <f t="shared" si="3"/>
        <v>#VALUE!</v>
      </c>
      <c r="Q20" t="e">
        <f t="shared" si="4"/>
        <v>#VALUE!</v>
      </c>
      <c r="R20" t="e">
        <f t="shared" si="5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0"/>
      <c r="H21" s="28"/>
      <c r="I21" s="6"/>
      <c r="M21" t="str">
        <f t="shared" si="0"/>
        <v/>
      </c>
      <c r="N21" t="str">
        <f t="shared" si="1"/>
        <v/>
      </c>
      <c r="O21" s="5" t="str">
        <f t="shared" si="2"/>
        <v/>
      </c>
      <c r="P21" t="e">
        <f t="shared" si="3"/>
        <v>#VALUE!</v>
      </c>
      <c r="Q21" t="e">
        <f t="shared" si="4"/>
        <v>#VALUE!</v>
      </c>
      <c r="R21" t="e">
        <f t="shared" si="5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2">
    <sortCondition ref="A8:A12"/>
  </sortState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F13" sqref="F13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23046875" customWidth="1"/>
    <col min="4" max="4" width="34.23046875" customWidth="1"/>
    <col min="5" max="5" width="8.07421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5</v>
      </c>
      <c r="C2" s="3" t="s">
        <v>115</v>
      </c>
      <c r="D2" t="s">
        <v>49</v>
      </c>
      <c r="E2" t="s">
        <v>58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149999999999999" customHeight="1" x14ac:dyDescent="0.35">
      <c r="A8" s="70">
        <v>1</v>
      </c>
      <c r="B8" s="64">
        <v>3</v>
      </c>
      <c r="C8" s="64" t="s">
        <v>145</v>
      </c>
      <c r="D8" s="64" t="s">
        <v>86</v>
      </c>
      <c r="E8" s="67">
        <v>2140</v>
      </c>
      <c r="F8" s="69" t="s">
        <v>186</v>
      </c>
      <c r="G8" s="59" t="str">
        <f t="shared" ref="G8:G17" si="0">S8</f>
        <v>1.34,6</v>
      </c>
      <c r="H8" s="60"/>
      <c r="I8" s="61">
        <v>4000</v>
      </c>
      <c r="M8" t="str">
        <f>LEFT(F8,1)</f>
        <v>3</v>
      </c>
      <c r="N8" t="str">
        <f>MID(F8,3,2)</f>
        <v>22</v>
      </c>
      <c r="O8" s="5" t="str">
        <f>RIGHT(F8,1)</f>
        <v>5</v>
      </c>
      <c r="P8">
        <f>(M8*60)+N8</f>
        <v>202</v>
      </c>
      <c r="Q8" t="str">
        <f>CONCATENATE(P8,",",O8)</f>
        <v>202,5</v>
      </c>
      <c r="R8">
        <f t="shared" ref="R8" si="1">Q8/E8*1000</f>
        <v>94.626168224299064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1.34,6</v>
      </c>
    </row>
    <row r="9" spans="1:19" ht="17.149999999999999" customHeight="1" x14ac:dyDescent="0.35">
      <c r="A9" s="74">
        <v>2</v>
      </c>
      <c r="B9" s="66">
        <v>8</v>
      </c>
      <c r="C9" s="66" t="s">
        <v>150</v>
      </c>
      <c r="D9" s="66" t="s">
        <v>109</v>
      </c>
      <c r="E9" s="67">
        <v>2180</v>
      </c>
      <c r="F9" s="69" t="s">
        <v>187</v>
      </c>
      <c r="G9" s="59" t="str">
        <f t="shared" si="0"/>
        <v>1.33,1</v>
      </c>
      <c r="H9" s="60"/>
      <c r="I9" s="61">
        <v>2000</v>
      </c>
      <c r="M9" t="str">
        <f t="shared" ref="M9:M21" si="2">LEFT(F9,1)</f>
        <v>3</v>
      </c>
      <c r="N9" t="str">
        <f t="shared" ref="N9:N21" si="3">MID(F9,3,2)</f>
        <v>22</v>
      </c>
      <c r="O9" s="5" t="str">
        <f t="shared" ref="O9:O21" si="4">RIGHT(F9,1)</f>
        <v>9</v>
      </c>
      <c r="P9">
        <f t="shared" ref="P9:P21" si="5">(M9*60)+N9</f>
        <v>202</v>
      </c>
      <c r="Q9" t="str">
        <f t="shared" ref="Q9:Q21" si="6">CONCATENATE(P9,",",O9)</f>
        <v>202,9</v>
      </c>
      <c r="R9">
        <f t="shared" ref="R9:R21" si="7">Q9/E9*1000</f>
        <v>93.073394495412856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1.33,1</v>
      </c>
    </row>
    <row r="10" spans="1:19" ht="17.149999999999999" customHeight="1" x14ac:dyDescent="0.35">
      <c r="A10" s="68">
        <v>3</v>
      </c>
      <c r="B10" s="64">
        <v>7</v>
      </c>
      <c r="C10" s="64" t="s">
        <v>149</v>
      </c>
      <c r="D10" s="64" t="s">
        <v>107</v>
      </c>
      <c r="E10" s="67">
        <v>2160</v>
      </c>
      <c r="F10" s="69" t="s">
        <v>188</v>
      </c>
      <c r="G10" s="59" t="str">
        <f t="shared" si="0"/>
        <v>1.34,3</v>
      </c>
      <c r="H10" s="60"/>
      <c r="I10" s="61">
        <v>1350</v>
      </c>
      <c r="M10" t="str">
        <f t="shared" si="2"/>
        <v>3</v>
      </c>
      <c r="N10" t="str">
        <f t="shared" si="3"/>
        <v>23</v>
      </c>
      <c r="O10" s="5" t="str">
        <f t="shared" si="4"/>
        <v>6</v>
      </c>
      <c r="P10">
        <f t="shared" si="5"/>
        <v>203</v>
      </c>
      <c r="Q10" t="str">
        <f t="shared" si="6"/>
        <v>203,6</v>
      </c>
      <c r="R10">
        <f t="shared" si="7"/>
        <v>94.259259259259252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1.34,3</v>
      </c>
    </row>
    <row r="11" spans="1:19" ht="17.149999999999999" customHeight="1" x14ac:dyDescent="0.35">
      <c r="A11" s="68">
        <v>4</v>
      </c>
      <c r="B11" s="64">
        <v>4</v>
      </c>
      <c r="C11" s="64" t="s">
        <v>146</v>
      </c>
      <c r="D11" s="64" t="s">
        <v>88</v>
      </c>
      <c r="E11" s="68">
        <v>2160</v>
      </c>
      <c r="F11" s="69" t="s">
        <v>189</v>
      </c>
      <c r="G11" s="59" t="str">
        <f t="shared" si="0"/>
        <v>1.34,4</v>
      </c>
      <c r="H11" s="28" t="s">
        <v>75</v>
      </c>
      <c r="I11" s="61">
        <v>1000</v>
      </c>
      <c r="M11" t="str">
        <f t="shared" si="2"/>
        <v>3</v>
      </c>
      <c r="N11" t="str">
        <f t="shared" si="3"/>
        <v>23</v>
      </c>
      <c r="O11" s="5" t="str">
        <f t="shared" si="4"/>
        <v>9</v>
      </c>
      <c r="P11">
        <f t="shared" si="5"/>
        <v>203</v>
      </c>
      <c r="Q11" t="str">
        <f t="shared" si="6"/>
        <v>203,9</v>
      </c>
      <c r="R11">
        <f t="shared" si="7"/>
        <v>94.398148148148152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1.34,4</v>
      </c>
    </row>
    <row r="12" spans="1:19" ht="17.149999999999999" customHeight="1" x14ac:dyDescent="0.35">
      <c r="A12" s="70">
        <v>5</v>
      </c>
      <c r="B12" s="64">
        <v>5</v>
      </c>
      <c r="C12" s="64" t="s">
        <v>147</v>
      </c>
      <c r="D12" s="64" t="s">
        <v>92</v>
      </c>
      <c r="E12" s="67">
        <v>2160</v>
      </c>
      <c r="F12" s="69" t="s">
        <v>189</v>
      </c>
      <c r="G12" s="59" t="str">
        <f t="shared" si="0"/>
        <v>1.34,4</v>
      </c>
      <c r="H12" s="28"/>
      <c r="I12" s="61">
        <v>800</v>
      </c>
      <c r="M12" t="str">
        <f t="shared" si="2"/>
        <v>3</v>
      </c>
      <c r="N12" t="str">
        <f t="shared" si="3"/>
        <v>23</v>
      </c>
      <c r="O12" s="5" t="str">
        <f t="shared" si="4"/>
        <v>9</v>
      </c>
      <c r="P12">
        <f t="shared" si="5"/>
        <v>203</v>
      </c>
      <c r="Q12" t="str">
        <f t="shared" si="6"/>
        <v>203,9</v>
      </c>
      <c r="R12">
        <f t="shared" si="7"/>
        <v>94.398148148148152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1.34,4</v>
      </c>
    </row>
    <row r="13" spans="1:19" ht="17.149999999999999" customHeight="1" x14ac:dyDescent="0.35">
      <c r="A13" s="68"/>
      <c r="B13" s="68">
        <v>6</v>
      </c>
      <c r="C13" s="68" t="s">
        <v>148</v>
      </c>
      <c r="D13" s="68" t="s">
        <v>112</v>
      </c>
      <c r="E13" s="68">
        <v>2160</v>
      </c>
      <c r="F13" s="68" t="s">
        <v>190</v>
      </c>
      <c r="G13" s="59" t="str">
        <f t="shared" si="0"/>
        <v>1.36,4</v>
      </c>
      <c r="H13" s="28" t="s">
        <v>75</v>
      </c>
      <c r="I13" s="61"/>
      <c r="M13" t="str">
        <f t="shared" si="2"/>
        <v>3</v>
      </c>
      <c r="N13" t="str">
        <f t="shared" si="3"/>
        <v>28</v>
      </c>
      <c r="O13" s="5" t="str">
        <f t="shared" si="4"/>
        <v>2</v>
      </c>
      <c r="P13">
        <f t="shared" si="5"/>
        <v>208</v>
      </c>
      <c r="Q13" t="str">
        <f t="shared" si="6"/>
        <v>208,2</v>
      </c>
      <c r="R13">
        <f t="shared" si="7"/>
        <v>96.388888888888886</v>
      </c>
      <c r="S13" t="str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1.36,4</v>
      </c>
    </row>
    <row r="14" spans="1:19" ht="17.149999999999999" customHeight="1" x14ac:dyDescent="0.35">
      <c r="A14" s="68"/>
      <c r="B14" s="64">
        <v>2</v>
      </c>
      <c r="C14" s="64" t="s">
        <v>143</v>
      </c>
      <c r="D14" s="64" t="s">
        <v>144</v>
      </c>
      <c r="E14" s="67">
        <v>2100</v>
      </c>
      <c r="F14" s="69" t="s">
        <v>191</v>
      </c>
      <c r="G14" s="59" t="str">
        <f t="shared" si="0"/>
        <v>1.42,4</v>
      </c>
      <c r="H14" s="28" t="s">
        <v>75</v>
      </c>
      <c r="I14" s="61"/>
      <c r="M14" t="str">
        <f t="shared" si="2"/>
        <v>3</v>
      </c>
      <c r="N14" t="str">
        <f t="shared" si="3"/>
        <v>35</v>
      </c>
      <c r="O14" s="5" t="str">
        <f t="shared" si="4"/>
        <v>1</v>
      </c>
      <c r="P14">
        <f t="shared" si="5"/>
        <v>215</v>
      </c>
      <c r="Q14" t="str">
        <f t="shared" si="6"/>
        <v>215,1</v>
      </c>
      <c r="R14">
        <f t="shared" si="7"/>
        <v>102.42857142857143</v>
      </c>
      <c r="S14" t="str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1.42,4</v>
      </c>
    </row>
    <row r="15" spans="1:19" ht="17.5" x14ac:dyDescent="0.35">
      <c r="A15" s="68"/>
      <c r="B15" s="64">
        <v>1</v>
      </c>
      <c r="C15" s="64" t="s">
        <v>142</v>
      </c>
      <c r="D15" s="64" t="s">
        <v>118</v>
      </c>
      <c r="E15" s="67">
        <v>2100</v>
      </c>
      <c r="F15" s="73" t="s">
        <v>192</v>
      </c>
      <c r="G15" s="59" t="str">
        <f t="shared" si="0"/>
        <v>1.42,9</v>
      </c>
      <c r="H15" s="60"/>
      <c r="I15" s="61"/>
      <c r="M15" t="str">
        <f t="shared" si="2"/>
        <v>3</v>
      </c>
      <c r="N15" t="str">
        <f t="shared" si="3"/>
        <v>36</v>
      </c>
      <c r="O15" s="5" t="str">
        <f t="shared" si="4"/>
        <v>1</v>
      </c>
      <c r="P15">
        <f t="shared" si="5"/>
        <v>216</v>
      </c>
      <c r="Q15" t="str">
        <f t="shared" si="6"/>
        <v>216,1</v>
      </c>
      <c r="R15">
        <f t="shared" si="7"/>
        <v>102.9047619047619</v>
      </c>
      <c r="S15" t="str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1.42,9</v>
      </c>
    </row>
    <row r="16" spans="1:19" x14ac:dyDescent="0.35">
      <c r="A16" s="7"/>
      <c r="B16" s="61"/>
      <c r="C16" s="61"/>
      <c r="D16" s="61"/>
      <c r="E16" s="61"/>
      <c r="F16" s="62"/>
      <c r="G16" s="59"/>
      <c r="H16" s="60"/>
      <c r="I16" s="61">
        <f>SUM(I8:I15)</f>
        <v>9150</v>
      </c>
      <c r="M16" t="str">
        <f t="shared" si="2"/>
        <v/>
      </c>
      <c r="N16" t="str">
        <f t="shared" si="3"/>
        <v/>
      </c>
      <c r="O16" s="5" t="str">
        <f t="shared" si="4"/>
        <v/>
      </c>
      <c r="P16" t="e">
        <f t="shared" si="5"/>
        <v>#VALUE!</v>
      </c>
      <c r="Q16" t="e">
        <f t="shared" si="6"/>
        <v>#VALUE!</v>
      </c>
      <c r="R16" t="e">
        <f t="shared" si="7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ht="17.5" x14ac:dyDescent="0.35">
      <c r="A17" s="40"/>
      <c r="B17" s="64"/>
      <c r="C17" s="64"/>
      <c r="D17" s="64"/>
      <c r="E17" s="57"/>
      <c r="F17" s="31"/>
      <c r="G17" s="59"/>
      <c r="H17" s="60"/>
      <c r="I17" s="61"/>
      <c r="M17" t="str">
        <f t="shared" si="2"/>
        <v/>
      </c>
      <c r="N17" t="str">
        <f t="shared" si="3"/>
        <v/>
      </c>
      <c r="O17" s="5" t="str">
        <f t="shared" si="4"/>
        <v/>
      </c>
      <c r="P17" t="e">
        <f t="shared" si="5"/>
        <v>#VALUE!</v>
      </c>
      <c r="Q17" t="e">
        <f t="shared" si="6"/>
        <v>#VALUE!</v>
      </c>
      <c r="R17" t="e">
        <f t="shared" si="7"/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x14ac:dyDescent="0.35">
      <c r="A18" s="7"/>
      <c r="B18" s="57"/>
      <c r="C18" s="57"/>
      <c r="D18" s="57"/>
      <c r="E18" s="57"/>
      <c r="F18" s="62"/>
      <c r="G18" s="59"/>
      <c r="H18" s="60"/>
      <c r="I18" s="61"/>
      <c r="M18" t="str">
        <f t="shared" si="2"/>
        <v/>
      </c>
      <c r="N18" t="str">
        <f t="shared" si="3"/>
        <v/>
      </c>
      <c r="O18" s="5" t="str">
        <f t="shared" si="4"/>
        <v/>
      </c>
      <c r="P18" t="e">
        <f t="shared" si="5"/>
        <v>#VALUE!</v>
      </c>
      <c r="Q18" t="e">
        <f t="shared" si="6"/>
        <v>#VALUE!</v>
      </c>
      <c r="R18" t="e">
        <f t="shared" si="7"/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6"/>
      <c r="B19" s="6"/>
      <c r="C19" s="6"/>
      <c r="D19" s="6"/>
      <c r="E19" s="6"/>
      <c r="F19" s="6"/>
      <c r="G19" s="6"/>
      <c r="H19" s="27"/>
      <c r="I19" s="7"/>
      <c r="M19" t="str">
        <f t="shared" si="2"/>
        <v/>
      </c>
      <c r="N19" t="str">
        <f t="shared" si="3"/>
        <v/>
      </c>
      <c r="O19" s="5" t="str">
        <f t="shared" si="4"/>
        <v/>
      </c>
      <c r="P19" t="e">
        <f t="shared" si="5"/>
        <v>#VALUE!</v>
      </c>
      <c r="Q19" t="e">
        <f t="shared" si="6"/>
        <v>#VALUE!</v>
      </c>
      <c r="R19" t="e">
        <f t="shared" si="7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6"/>
      <c r="B20" s="6"/>
      <c r="C20" s="6"/>
      <c r="D20" s="6"/>
      <c r="E20" s="6"/>
      <c r="F20" s="6"/>
      <c r="G20" s="6"/>
      <c r="H20" s="27"/>
      <c r="I20" s="7"/>
      <c r="M20" t="str">
        <f t="shared" si="2"/>
        <v/>
      </c>
      <c r="N20" t="str">
        <f t="shared" si="3"/>
        <v/>
      </c>
      <c r="O20" s="5" t="str">
        <f t="shared" si="4"/>
        <v/>
      </c>
      <c r="P20" t="e">
        <f t="shared" si="5"/>
        <v>#VALUE!</v>
      </c>
      <c r="Q20" t="e">
        <f t="shared" si="6"/>
        <v>#VALUE!</v>
      </c>
      <c r="R20" t="e">
        <f t="shared" si="7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2"/>
        <v/>
      </c>
      <c r="N21" t="str">
        <f t="shared" si="3"/>
        <v/>
      </c>
      <c r="O21" s="5" t="str">
        <f t="shared" si="4"/>
        <v/>
      </c>
      <c r="P21" t="e">
        <f t="shared" si="5"/>
        <v>#VALUE!</v>
      </c>
      <c r="Q21" t="e">
        <f t="shared" si="6"/>
        <v>#VALUE!</v>
      </c>
      <c r="R21" t="e">
        <f t="shared" si="7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5">
    <sortCondition ref="A8:A15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F12" sqref="F12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23046875" customWidth="1"/>
    <col min="4" max="4" width="34.23046875" customWidth="1"/>
    <col min="5" max="5" width="8.07421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6</v>
      </c>
      <c r="C2" s="3" t="s">
        <v>114</v>
      </c>
      <c r="D2" t="s">
        <v>57</v>
      </c>
      <c r="E2" t="s">
        <v>48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149999999999999" customHeight="1" x14ac:dyDescent="0.35">
      <c r="A8" s="70">
        <v>1</v>
      </c>
      <c r="B8" s="64">
        <v>3</v>
      </c>
      <c r="C8" s="64" t="s">
        <v>154</v>
      </c>
      <c r="D8" s="64" t="s">
        <v>105</v>
      </c>
      <c r="E8" s="67">
        <v>2100</v>
      </c>
      <c r="F8" s="69" t="s">
        <v>193</v>
      </c>
      <c r="G8" s="59" t="str">
        <f t="shared" ref="G8:G15" si="0">S8</f>
        <v>1.18,3</v>
      </c>
      <c r="H8" s="60"/>
      <c r="I8" s="61">
        <v>4000</v>
      </c>
      <c r="M8" t="str">
        <f>LEFT(F8,1)</f>
        <v>2</v>
      </c>
      <c r="N8" t="str">
        <f>MID(F8,3,2)</f>
        <v>44</v>
      </c>
      <c r="O8" s="5" t="str">
        <f>RIGHT(F8,1)</f>
        <v>4</v>
      </c>
      <c r="P8">
        <f>(M8*60)+N8</f>
        <v>164</v>
      </c>
      <c r="Q8" t="str">
        <f>CONCATENATE(P8,",",O8)</f>
        <v>164,4</v>
      </c>
      <c r="R8">
        <f t="shared" ref="R8:R21" si="1">Q8/E8*1000</f>
        <v>78.285714285714292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1.18,3</v>
      </c>
    </row>
    <row r="9" spans="1:19" ht="17.149999999999999" customHeight="1" x14ac:dyDescent="0.35">
      <c r="A9" s="70">
        <v>2</v>
      </c>
      <c r="B9" s="64">
        <v>2</v>
      </c>
      <c r="C9" s="64" t="s">
        <v>153</v>
      </c>
      <c r="D9" s="64" t="s">
        <v>127</v>
      </c>
      <c r="E9" s="67">
        <v>2100</v>
      </c>
      <c r="F9" s="69" t="s">
        <v>194</v>
      </c>
      <c r="G9" s="59" t="str">
        <f t="shared" si="0"/>
        <v>1.18,6</v>
      </c>
      <c r="H9" s="60"/>
      <c r="I9" s="61">
        <v>2000</v>
      </c>
      <c r="M9" t="str">
        <f t="shared" ref="M9:M21" si="2">LEFT(F9,1)</f>
        <v>2</v>
      </c>
      <c r="N9" t="str">
        <f t="shared" ref="N9:N21" si="3">MID(F9,3,2)</f>
        <v>45</v>
      </c>
      <c r="O9" s="5" t="str">
        <f t="shared" ref="O9:O21" si="4">RIGHT(F9,1)</f>
        <v>1</v>
      </c>
      <c r="P9">
        <f t="shared" ref="P9:P21" si="5">(M9*60)+N9</f>
        <v>165</v>
      </c>
      <c r="Q9" t="str">
        <f t="shared" ref="Q9:Q21" si="6">CONCATENATE(P9,",",O9)</f>
        <v>165,1</v>
      </c>
      <c r="R9">
        <f t="shared" ref="R9:R21" si="7">Q9/E9*1000</f>
        <v>78.61904761904762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1.18,6</v>
      </c>
    </row>
    <row r="10" spans="1:19" ht="17.149999999999999" customHeight="1" x14ac:dyDescent="0.35">
      <c r="A10" s="68">
        <v>3</v>
      </c>
      <c r="B10" s="68">
        <v>6</v>
      </c>
      <c r="C10" s="68" t="s">
        <v>157</v>
      </c>
      <c r="D10" s="68" t="s">
        <v>107</v>
      </c>
      <c r="E10" s="68">
        <v>2140</v>
      </c>
      <c r="F10" s="69" t="s">
        <v>195</v>
      </c>
      <c r="G10" s="59" t="str">
        <f t="shared" si="0"/>
        <v>1.17,5</v>
      </c>
      <c r="H10" s="60"/>
      <c r="I10" s="61">
        <v>1350</v>
      </c>
      <c r="M10" t="str">
        <f t="shared" si="2"/>
        <v>2</v>
      </c>
      <c r="N10" t="str">
        <f t="shared" si="3"/>
        <v>45</v>
      </c>
      <c r="O10" s="5" t="str">
        <f t="shared" si="4"/>
        <v>8</v>
      </c>
      <c r="P10">
        <f t="shared" si="5"/>
        <v>165</v>
      </c>
      <c r="Q10" t="str">
        <f t="shared" si="6"/>
        <v>165,8</v>
      </c>
      <c r="R10">
        <f t="shared" si="7"/>
        <v>77.476635514018696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1.17,5</v>
      </c>
    </row>
    <row r="11" spans="1:19" ht="17.149999999999999" customHeight="1" x14ac:dyDescent="0.35">
      <c r="A11" s="68">
        <v>4</v>
      </c>
      <c r="B11" s="68">
        <v>5</v>
      </c>
      <c r="C11" s="68" t="s">
        <v>156</v>
      </c>
      <c r="D11" s="68" t="s">
        <v>125</v>
      </c>
      <c r="E11" s="68">
        <v>2140</v>
      </c>
      <c r="F11" s="69" t="s">
        <v>196</v>
      </c>
      <c r="G11" s="59" t="str">
        <f t="shared" si="0"/>
        <v>1.17,7</v>
      </c>
      <c r="H11" s="28"/>
      <c r="I11" s="61">
        <v>1000</v>
      </c>
      <c r="M11" t="str">
        <f t="shared" si="2"/>
        <v>2</v>
      </c>
      <c r="N11" t="str">
        <f t="shared" si="3"/>
        <v>46</v>
      </c>
      <c r="O11" s="5" t="str">
        <f t="shared" si="4"/>
        <v>2</v>
      </c>
      <c r="P11">
        <f t="shared" si="5"/>
        <v>166</v>
      </c>
      <c r="Q11" t="str">
        <f t="shared" si="6"/>
        <v>166,2</v>
      </c>
      <c r="R11">
        <f t="shared" si="7"/>
        <v>77.663551401869157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1.17,7</v>
      </c>
    </row>
    <row r="12" spans="1:19" ht="17.149999999999999" customHeight="1" x14ac:dyDescent="0.35">
      <c r="A12" s="74">
        <v>5</v>
      </c>
      <c r="B12" s="66">
        <v>8</v>
      </c>
      <c r="C12" s="66" t="s">
        <v>159</v>
      </c>
      <c r="D12" s="66" t="s">
        <v>88</v>
      </c>
      <c r="E12" s="67">
        <v>2160</v>
      </c>
      <c r="F12" s="68" t="s">
        <v>197</v>
      </c>
      <c r="G12" s="59" t="str">
        <f t="shared" si="0"/>
        <v>1.17,1</v>
      </c>
      <c r="H12" s="27"/>
      <c r="I12" s="61">
        <v>800</v>
      </c>
      <c r="M12" t="str">
        <f t="shared" si="2"/>
        <v>2</v>
      </c>
      <c r="N12" t="str">
        <f t="shared" si="3"/>
        <v>46</v>
      </c>
      <c r="O12" s="5" t="str">
        <f t="shared" si="4"/>
        <v>5</v>
      </c>
      <c r="P12">
        <f t="shared" si="5"/>
        <v>166</v>
      </c>
      <c r="Q12" t="str">
        <f t="shared" si="6"/>
        <v>166,5</v>
      </c>
      <c r="R12">
        <f t="shared" si="7"/>
        <v>77.083333333333343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1.17,1</v>
      </c>
    </row>
    <row r="13" spans="1:19" ht="17.149999999999999" customHeight="1" x14ac:dyDescent="0.35">
      <c r="A13" s="68"/>
      <c r="B13" s="64">
        <v>4</v>
      </c>
      <c r="C13" s="64" t="s">
        <v>155</v>
      </c>
      <c r="D13" s="64" t="s">
        <v>103</v>
      </c>
      <c r="E13" s="67">
        <v>2120</v>
      </c>
      <c r="F13" s="68" t="s">
        <v>198</v>
      </c>
      <c r="G13" s="59" t="str">
        <f t="shared" si="0"/>
        <v>1.19,1</v>
      </c>
      <c r="H13" s="27"/>
      <c r="I13" s="61"/>
      <c r="M13" t="str">
        <f t="shared" si="2"/>
        <v>2</v>
      </c>
      <c r="N13" t="str">
        <f t="shared" si="3"/>
        <v>47</v>
      </c>
      <c r="O13" s="5" t="str">
        <f t="shared" si="4"/>
        <v>7</v>
      </c>
      <c r="P13">
        <f t="shared" si="5"/>
        <v>167</v>
      </c>
      <c r="Q13" t="str">
        <f t="shared" si="6"/>
        <v>167,7</v>
      </c>
      <c r="R13">
        <f t="shared" si="7"/>
        <v>79.103773584905653</v>
      </c>
      <c r="S13" t="str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1.19,1</v>
      </c>
    </row>
    <row r="14" spans="1:19" ht="17.149999999999999" customHeight="1" x14ac:dyDescent="0.35">
      <c r="A14" s="68"/>
      <c r="B14" s="64">
        <v>7</v>
      </c>
      <c r="C14" s="64" t="s">
        <v>158</v>
      </c>
      <c r="D14" s="64" t="s">
        <v>86</v>
      </c>
      <c r="E14" s="67">
        <v>2140</v>
      </c>
      <c r="F14" s="69" t="s">
        <v>199</v>
      </c>
      <c r="G14" s="59" t="str">
        <f t="shared" si="0"/>
        <v>1.18,6</v>
      </c>
      <c r="H14" s="28"/>
      <c r="I14" s="61"/>
      <c r="M14" t="str">
        <f t="shared" si="2"/>
        <v>2</v>
      </c>
      <c r="N14" t="str">
        <f t="shared" si="3"/>
        <v>48</v>
      </c>
      <c r="O14" s="5" t="str">
        <f t="shared" si="4"/>
        <v>2</v>
      </c>
      <c r="P14">
        <f t="shared" si="5"/>
        <v>168</v>
      </c>
      <c r="Q14" t="str">
        <f t="shared" si="6"/>
        <v>168,2</v>
      </c>
      <c r="R14">
        <f t="shared" si="7"/>
        <v>78.598130841121488</v>
      </c>
      <c r="S14" t="str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1.18,6</v>
      </c>
    </row>
    <row r="15" spans="1:19" ht="17.5" x14ac:dyDescent="0.35">
      <c r="A15" s="70"/>
      <c r="B15" s="64">
        <v>1</v>
      </c>
      <c r="C15" s="64" t="s">
        <v>151</v>
      </c>
      <c r="D15" s="64" t="s">
        <v>152</v>
      </c>
      <c r="E15" s="67">
        <v>2100</v>
      </c>
      <c r="F15" s="73" t="s">
        <v>200</v>
      </c>
      <c r="G15" s="59" t="str">
        <f t="shared" si="0"/>
        <v>1.21,4</v>
      </c>
      <c r="H15" s="60"/>
      <c r="I15" s="61"/>
      <c r="M15" t="str">
        <f t="shared" si="2"/>
        <v>2</v>
      </c>
      <c r="N15" t="str">
        <f t="shared" si="3"/>
        <v>51</v>
      </c>
      <c r="O15" s="5" t="str">
        <f t="shared" si="4"/>
        <v>0</v>
      </c>
      <c r="P15">
        <f t="shared" si="5"/>
        <v>171</v>
      </c>
      <c r="Q15" t="str">
        <f t="shared" si="6"/>
        <v>171,0</v>
      </c>
      <c r="R15">
        <f t="shared" si="7"/>
        <v>81.428571428571431</v>
      </c>
      <c r="S15" t="str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1.21,4</v>
      </c>
    </row>
    <row r="16" spans="1:19" ht="17.5" x14ac:dyDescent="0.35">
      <c r="A16" s="6"/>
      <c r="B16" s="64"/>
      <c r="C16" s="64"/>
      <c r="D16" s="64"/>
      <c r="E16" s="61"/>
      <c r="F16" s="31"/>
      <c r="G16" s="59"/>
      <c r="H16" s="28"/>
      <c r="I16" s="61">
        <f>SUM(I8:I15)</f>
        <v>9150</v>
      </c>
      <c r="M16" t="str">
        <f t="shared" si="2"/>
        <v/>
      </c>
      <c r="N16" t="str">
        <f t="shared" si="3"/>
        <v/>
      </c>
      <c r="O16" s="5" t="str">
        <f t="shared" si="4"/>
        <v/>
      </c>
      <c r="P16" t="e">
        <f t="shared" si="5"/>
        <v>#VALUE!</v>
      </c>
      <c r="Q16" t="e">
        <f t="shared" si="6"/>
        <v>#VALUE!</v>
      </c>
      <c r="R16" t="e">
        <f t="shared" si="7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ht="17.5" x14ac:dyDescent="0.35">
      <c r="A17" s="6"/>
      <c r="B17" s="64"/>
      <c r="C17" s="64"/>
      <c r="D17" s="64"/>
      <c r="E17" s="57"/>
      <c r="F17" s="31"/>
      <c r="G17" s="59"/>
      <c r="H17" s="28"/>
      <c r="I17" s="61"/>
      <c r="M17" t="str">
        <f t="shared" si="2"/>
        <v/>
      </c>
      <c r="N17" t="str">
        <f t="shared" si="3"/>
        <v/>
      </c>
      <c r="O17" s="5" t="str">
        <f t="shared" si="4"/>
        <v/>
      </c>
      <c r="P17" t="e">
        <f t="shared" si="5"/>
        <v>#VALUE!</v>
      </c>
      <c r="Q17" t="e">
        <f t="shared" si="6"/>
        <v>#VALUE!</v>
      </c>
      <c r="R17" t="e">
        <f t="shared" si="7"/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x14ac:dyDescent="0.35">
      <c r="A18" s="7"/>
      <c r="B18" s="57"/>
      <c r="C18" s="57"/>
      <c r="D18" s="57"/>
      <c r="E18" s="57"/>
      <c r="F18" s="62"/>
      <c r="G18" s="59"/>
      <c r="H18" s="60"/>
      <c r="I18" s="61"/>
      <c r="M18" t="str">
        <f t="shared" si="2"/>
        <v/>
      </c>
      <c r="N18" t="str">
        <f t="shared" si="3"/>
        <v/>
      </c>
      <c r="O18" s="5" t="str">
        <f t="shared" si="4"/>
        <v/>
      </c>
      <c r="P18" t="e">
        <f t="shared" si="5"/>
        <v>#VALUE!</v>
      </c>
      <c r="Q18" t="e">
        <f t="shared" si="6"/>
        <v>#VALUE!</v>
      </c>
      <c r="R18" t="e">
        <f t="shared" si="7"/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6"/>
      <c r="B19" s="6"/>
      <c r="C19" s="6"/>
      <c r="D19" s="6"/>
      <c r="E19" s="6"/>
      <c r="F19" s="6"/>
      <c r="G19" s="6"/>
      <c r="H19" s="27"/>
      <c r="I19" s="7"/>
      <c r="M19" t="str">
        <f t="shared" si="2"/>
        <v/>
      </c>
      <c r="N19" t="str">
        <f t="shared" si="3"/>
        <v/>
      </c>
      <c r="O19" s="5" t="str">
        <f t="shared" si="4"/>
        <v/>
      </c>
      <c r="P19" t="e">
        <f t="shared" si="5"/>
        <v>#VALUE!</v>
      </c>
      <c r="Q19" t="e">
        <f t="shared" si="6"/>
        <v>#VALUE!</v>
      </c>
      <c r="R19" t="e">
        <f t="shared" si="7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6"/>
      <c r="B20" s="6"/>
      <c r="C20" s="6"/>
      <c r="D20" s="6"/>
      <c r="E20" s="6"/>
      <c r="F20" s="6"/>
      <c r="G20" s="6"/>
      <c r="H20" s="27"/>
      <c r="I20" s="7"/>
      <c r="M20" t="str">
        <f t="shared" si="2"/>
        <v/>
      </c>
      <c r="N20" t="str">
        <f t="shared" si="3"/>
        <v/>
      </c>
      <c r="O20" s="5" t="str">
        <f t="shared" si="4"/>
        <v/>
      </c>
      <c r="P20" t="e">
        <f t="shared" si="5"/>
        <v>#VALUE!</v>
      </c>
      <c r="Q20" t="e">
        <f t="shared" si="6"/>
        <v>#VALUE!</v>
      </c>
      <c r="R20" t="e">
        <f t="shared" si="7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2"/>
        <v/>
      </c>
      <c r="N21" t="str">
        <f t="shared" si="3"/>
        <v/>
      </c>
      <c r="O21" s="5" t="str">
        <f t="shared" si="4"/>
        <v/>
      </c>
      <c r="P21" t="e">
        <f t="shared" si="5"/>
        <v>#VALUE!</v>
      </c>
      <c r="Q21" t="e">
        <f t="shared" si="6"/>
        <v>#VALUE!</v>
      </c>
      <c r="R21" t="e">
        <f t="shared" si="7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5">
    <sortCondition ref="A8:A15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7" workbookViewId="0">
      <selection activeCell="C38" sqref="C38"/>
    </sheetView>
  </sheetViews>
  <sheetFormatPr baseColWidth="10" defaultRowHeight="15.5" x14ac:dyDescent="0.35"/>
  <cols>
    <col min="1" max="1" width="4.07421875" customWidth="1"/>
  </cols>
  <sheetData>
    <row r="1" spans="1:5" s="32" customFormat="1" ht="25" x14ac:dyDescent="0.5">
      <c r="A1" s="32" t="s">
        <v>13</v>
      </c>
    </row>
    <row r="2" spans="1:5" x14ac:dyDescent="0.35">
      <c r="A2" s="34"/>
      <c r="B2" s="34"/>
      <c r="C2" s="34"/>
      <c r="D2" s="34"/>
      <c r="E2" s="34"/>
    </row>
    <row r="3" spans="1:5" ht="17.5" x14ac:dyDescent="0.35">
      <c r="A3" s="35" t="s">
        <v>14</v>
      </c>
      <c r="B3" s="35"/>
      <c r="C3" s="35"/>
      <c r="D3" s="35"/>
      <c r="E3" s="35"/>
    </row>
    <row r="4" spans="1:5" ht="17.5" x14ac:dyDescent="0.35">
      <c r="A4" s="35"/>
      <c r="B4" s="35" t="s">
        <v>15</v>
      </c>
      <c r="C4" s="35"/>
      <c r="D4" s="35"/>
      <c r="E4" s="35"/>
    </row>
    <row r="5" spans="1:5" ht="17.5" x14ac:dyDescent="0.35">
      <c r="A5" s="35"/>
      <c r="B5" s="35" t="s">
        <v>16</v>
      </c>
      <c r="C5" s="35"/>
      <c r="D5" s="35"/>
      <c r="E5" s="35"/>
    </row>
    <row r="6" spans="1:5" ht="17.5" x14ac:dyDescent="0.35">
      <c r="A6" s="35" t="s">
        <v>17</v>
      </c>
      <c r="B6" s="35"/>
      <c r="C6" s="35"/>
      <c r="D6" s="35"/>
      <c r="E6" s="35"/>
    </row>
    <row r="7" spans="1:5" ht="17.5" x14ac:dyDescent="0.35">
      <c r="A7" s="35"/>
      <c r="B7" s="35" t="s">
        <v>18</v>
      </c>
      <c r="C7" s="35"/>
      <c r="D7" s="35"/>
      <c r="E7" s="35"/>
    </row>
    <row r="8" spans="1:5" ht="17.5" x14ac:dyDescent="0.35">
      <c r="A8" s="35"/>
      <c r="B8" s="35" t="s">
        <v>19</v>
      </c>
      <c r="C8" s="35"/>
      <c r="D8" s="35"/>
      <c r="E8" s="35"/>
    </row>
    <row r="9" spans="1:5" ht="17.5" x14ac:dyDescent="0.35">
      <c r="A9" s="35"/>
      <c r="B9" s="35" t="s">
        <v>20</v>
      </c>
      <c r="C9" s="35"/>
      <c r="D9" s="35"/>
      <c r="E9" s="35"/>
    </row>
    <row r="10" spans="1:5" ht="17.5" x14ac:dyDescent="0.35">
      <c r="A10" s="35"/>
      <c r="B10" s="35" t="s">
        <v>29</v>
      </c>
      <c r="C10" s="35"/>
      <c r="D10" s="35"/>
      <c r="E10" s="35"/>
    </row>
    <row r="11" spans="1:5" ht="17.5" x14ac:dyDescent="0.35">
      <c r="A11" s="35"/>
      <c r="B11" s="35" t="s">
        <v>21</v>
      </c>
      <c r="C11" s="35"/>
      <c r="D11" s="35"/>
      <c r="E11" s="35"/>
    </row>
    <row r="12" spans="1:5" ht="17.5" x14ac:dyDescent="0.35">
      <c r="A12" s="35" t="s">
        <v>22</v>
      </c>
      <c r="B12" s="35"/>
      <c r="C12" s="35"/>
      <c r="D12" s="35"/>
      <c r="E12" s="35"/>
    </row>
    <row r="13" spans="1:5" ht="17.5" x14ac:dyDescent="0.35">
      <c r="A13" s="35"/>
      <c r="B13" s="35" t="s">
        <v>23</v>
      </c>
      <c r="C13" s="35"/>
      <c r="D13" s="35"/>
      <c r="E13" s="35"/>
    </row>
    <row r="14" spans="1:5" ht="17.5" x14ac:dyDescent="0.35">
      <c r="A14" s="35"/>
      <c r="B14" s="35" t="s">
        <v>24</v>
      </c>
      <c r="C14" s="35"/>
      <c r="D14" s="35"/>
      <c r="E14" s="35"/>
    </row>
    <row r="15" spans="1:5" ht="17.5" x14ac:dyDescent="0.35">
      <c r="A15" s="35"/>
      <c r="B15" s="35" t="s">
        <v>25</v>
      </c>
      <c r="C15" s="35"/>
      <c r="D15" s="35"/>
      <c r="E15" s="35"/>
    </row>
    <row r="16" spans="1:5" ht="17.5" x14ac:dyDescent="0.35">
      <c r="A16" s="35"/>
      <c r="B16" s="35" t="s">
        <v>26</v>
      </c>
      <c r="C16" s="35"/>
      <c r="D16" s="35"/>
      <c r="E16" s="35"/>
    </row>
    <row r="17" spans="1:12" ht="17.5" x14ac:dyDescent="0.35">
      <c r="A17" s="35" t="s">
        <v>27</v>
      </c>
      <c r="B17" s="35"/>
      <c r="C17" s="35"/>
      <c r="D17" s="35"/>
      <c r="E17" s="35"/>
    </row>
    <row r="18" spans="1:12" ht="17.5" x14ac:dyDescent="0.35">
      <c r="A18" s="35"/>
      <c r="B18" s="35" t="s">
        <v>28</v>
      </c>
      <c r="C18" s="35"/>
      <c r="D18" s="35"/>
      <c r="E18" s="35"/>
    </row>
    <row r="19" spans="1:12" ht="17.5" x14ac:dyDescent="0.35">
      <c r="A19" s="35"/>
      <c r="B19" s="35"/>
      <c r="C19" s="35"/>
      <c r="D19" s="35"/>
      <c r="E19" s="35"/>
    </row>
    <row r="20" spans="1:12" ht="18" thickBot="1" x14ac:dyDescent="0.4">
      <c r="A20" s="35"/>
      <c r="B20" s="35"/>
      <c r="C20" s="35"/>
      <c r="D20" s="35"/>
      <c r="E20" s="35"/>
    </row>
    <row r="21" spans="1:12" ht="18.5" thickBot="1" x14ac:dyDescent="0.45">
      <c r="A21" s="44"/>
      <c r="B21" s="49" t="s">
        <v>36</v>
      </c>
      <c r="C21" s="45"/>
      <c r="D21" s="45"/>
      <c r="E21" s="45"/>
      <c r="F21" s="46"/>
      <c r="G21" s="48" t="s">
        <v>35</v>
      </c>
      <c r="H21" s="46"/>
      <c r="I21" s="46"/>
      <c r="J21" s="46"/>
      <c r="K21" s="46"/>
      <c r="L21" s="47"/>
    </row>
    <row r="22" spans="1:12" ht="17.5" x14ac:dyDescent="0.35">
      <c r="A22" s="35"/>
      <c r="B22" s="35"/>
      <c r="C22" s="35"/>
      <c r="D22" s="35"/>
      <c r="E22" s="35"/>
    </row>
    <row r="23" spans="1:12" ht="17.5" x14ac:dyDescent="0.35">
      <c r="A23" s="35"/>
      <c r="B23" s="35"/>
      <c r="C23" s="35"/>
      <c r="D23" s="35"/>
      <c r="E23" s="35"/>
    </row>
    <row r="24" spans="1:12" ht="17.5" x14ac:dyDescent="0.35">
      <c r="A24" s="33"/>
      <c r="B24" s="33"/>
      <c r="C24" s="33"/>
      <c r="D24" s="33"/>
      <c r="E24" s="33"/>
    </row>
    <row r="25" spans="1:12" ht="17.5" x14ac:dyDescent="0.35">
      <c r="A25" s="33"/>
      <c r="B25" s="33"/>
      <c r="C25" s="33"/>
      <c r="D25" s="33"/>
      <c r="E25" s="33"/>
    </row>
    <row r="26" spans="1:12" ht="17.5" x14ac:dyDescent="0.35">
      <c r="A26" s="33"/>
      <c r="B26" s="33"/>
      <c r="C26" s="33"/>
      <c r="D26" s="33"/>
      <c r="E26" s="33"/>
    </row>
    <row r="27" spans="1:12" ht="17.5" x14ac:dyDescent="0.35">
      <c r="A27" s="33"/>
      <c r="B27" s="33"/>
      <c r="C27" s="33"/>
      <c r="D27" s="33"/>
      <c r="E27" s="33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H12" sqref="H12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84375" customWidth="1"/>
    <col min="4" max="4" width="32.765625" customWidth="1"/>
    <col min="5" max="5" width="10.23046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/>
      <c r="C2" s="3" t="s">
        <v>51</v>
      </c>
      <c r="D2" t="s">
        <v>49</v>
      </c>
      <c r="E2" t="s">
        <v>52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5" x14ac:dyDescent="0.35">
      <c r="A8" s="70">
        <v>1</v>
      </c>
      <c r="B8" s="66">
        <v>4</v>
      </c>
      <c r="C8" s="66" t="s">
        <v>73</v>
      </c>
      <c r="D8" s="66" t="s">
        <v>74</v>
      </c>
      <c r="E8" s="67">
        <v>1360</v>
      </c>
      <c r="F8" s="69" t="s">
        <v>95</v>
      </c>
      <c r="G8" s="71" t="str">
        <f>S8</f>
        <v>2.00,7</v>
      </c>
      <c r="H8" s="28" t="s">
        <v>75</v>
      </c>
      <c r="I8" s="6"/>
      <c r="M8" t="str">
        <f>LEFT(F8,1)</f>
        <v>2</v>
      </c>
      <c r="N8" t="str">
        <f>MID(F8,3,2)</f>
        <v>44</v>
      </c>
      <c r="O8" s="5" t="str">
        <f>RIGHT(F8,1)</f>
        <v>2</v>
      </c>
      <c r="P8">
        <f>(M8*60)+N8</f>
        <v>164</v>
      </c>
      <c r="Q8" t="str">
        <f>CONCATENATE(P8,",",O8)</f>
        <v>164,2</v>
      </c>
      <c r="R8">
        <f>Q8/E8*1000</f>
        <v>120.73529411764706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2.00,7</v>
      </c>
    </row>
    <row r="9" spans="1:19" ht="17.5" x14ac:dyDescent="0.35">
      <c r="A9" s="68">
        <v>2</v>
      </c>
      <c r="B9" s="66">
        <v>1</v>
      </c>
      <c r="C9" s="66" t="s">
        <v>68</v>
      </c>
      <c r="D9" s="66" t="s">
        <v>63</v>
      </c>
      <c r="E9" s="67">
        <v>1100</v>
      </c>
      <c r="F9" s="69" t="s">
        <v>96</v>
      </c>
      <c r="G9" s="71" t="str">
        <f>S9</f>
        <v>2.38,3</v>
      </c>
      <c r="H9" s="28" t="s">
        <v>75</v>
      </c>
      <c r="I9" s="6"/>
      <c r="M9" t="str">
        <f t="shared" ref="M9:M16" si="0">LEFT(F9,1)</f>
        <v>2</v>
      </c>
      <c r="N9" t="str">
        <f t="shared" ref="N9:N16" si="1">MID(F9,3,2)</f>
        <v>54</v>
      </c>
      <c r="O9" s="5" t="str">
        <f t="shared" ref="O9:O16" si="2">RIGHT(F9,1)</f>
        <v>1</v>
      </c>
      <c r="P9">
        <f t="shared" ref="P9:P16" si="3">(M9*60)+N9</f>
        <v>174</v>
      </c>
      <c r="Q9" t="str">
        <f t="shared" ref="Q9:Q16" si="4">CONCATENATE(P9,",",O9)</f>
        <v>174,1</v>
      </c>
      <c r="R9">
        <f t="shared" ref="R9:R16" si="5">Q9/E9*1000</f>
        <v>158.27272727272725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2.38,3</v>
      </c>
    </row>
    <row r="10" spans="1:19" ht="17.5" x14ac:dyDescent="0.35">
      <c r="A10" s="68">
        <v>3</v>
      </c>
      <c r="B10" s="66">
        <v>3</v>
      </c>
      <c r="C10" s="66" t="s">
        <v>71</v>
      </c>
      <c r="D10" s="66" t="s">
        <v>72</v>
      </c>
      <c r="E10" s="66">
        <v>1340</v>
      </c>
      <c r="F10" s="69" t="s">
        <v>97</v>
      </c>
      <c r="G10" s="71" t="str">
        <f t="shared" ref="G10:G12" si="6">S10</f>
        <v>2.13,2</v>
      </c>
      <c r="H10" s="28"/>
      <c r="I10" s="6"/>
      <c r="M10" t="str">
        <f t="shared" si="0"/>
        <v>2</v>
      </c>
      <c r="N10" t="str">
        <f t="shared" si="1"/>
        <v>58</v>
      </c>
      <c r="O10" s="5" t="str">
        <f t="shared" si="2"/>
        <v>5</v>
      </c>
      <c r="P10">
        <f t="shared" si="3"/>
        <v>178</v>
      </c>
      <c r="Q10" t="str">
        <f t="shared" si="4"/>
        <v>178,5</v>
      </c>
      <c r="R10">
        <f t="shared" si="5"/>
        <v>133.20895522388059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2.13,2</v>
      </c>
    </row>
    <row r="11" spans="1:19" ht="17.5" x14ac:dyDescent="0.35">
      <c r="A11" s="68">
        <v>4</v>
      </c>
      <c r="B11" s="66">
        <v>2</v>
      </c>
      <c r="C11" s="66" t="s">
        <v>69</v>
      </c>
      <c r="D11" s="66" t="s">
        <v>70</v>
      </c>
      <c r="E11" s="67">
        <v>1100</v>
      </c>
      <c r="F11" s="69" t="s">
        <v>98</v>
      </c>
      <c r="G11" s="71" t="str">
        <f t="shared" si="6"/>
        <v>3.38,9</v>
      </c>
      <c r="H11" s="28" t="s">
        <v>75</v>
      </c>
      <c r="I11" s="6"/>
      <c r="M11" t="str">
        <f t="shared" si="0"/>
        <v>4</v>
      </c>
      <c r="N11" t="str">
        <f t="shared" si="1"/>
        <v>00</v>
      </c>
      <c r="O11" s="5" t="str">
        <f t="shared" si="2"/>
        <v>8</v>
      </c>
      <c r="P11">
        <f t="shared" si="3"/>
        <v>240</v>
      </c>
      <c r="Q11" t="str">
        <f t="shared" si="4"/>
        <v>240,8</v>
      </c>
      <c r="R11">
        <f t="shared" si="5"/>
        <v>218.90909090909091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3.38,9</v>
      </c>
    </row>
    <row r="12" spans="1:19" ht="17.5" x14ac:dyDescent="0.35">
      <c r="A12" s="68"/>
      <c r="B12" s="66"/>
      <c r="C12" s="66"/>
      <c r="D12" s="66"/>
      <c r="E12" s="67"/>
      <c r="F12" s="69"/>
      <c r="G12" s="71"/>
      <c r="H12" s="60"/>
      <c r="I12" s="6"/>
      <c r="M12" t="str">
        <f t="shared" si="0"/>
        <v/>
      </c>
      <c r="N12" t="str">
        <f t="shared" si="1"/>
        <v/>
      </c>
      <c r="O12" s="5" t="str">
        <f t="shared" si="2"/>
        <v/>
      </c>
      <c r="P12" t="e">
        <f t="shared" si="3"/>
        <v>#VALUE!</v>
      </c>
      <c r="Q12" t="e">
        <f t="shared" si="4"/>
        <v>#VALUE!</v>
      </c>
      <c r="R12" t="e">
        <f t="shared" si="5"/>
        <v>#VALUE!</v>
      </c>
      <c r="S12" t="e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#VALUE!</v>
      </c>
    </row>
    <row r="13" spans="1:19" ht="17.5" x14ac:dyDescent="0.35">
      <c r="A13" s="70"/>
      <c r="B13" s="66"/>
      <c r="C13" s="66"/>
      <c r="D13" s="66"/>
      <c r="E13" s="67"/>
      <c r="F13" s="69"/>
      <c r="G13" s="59"/>
      <c r="H13" s="28"/>
      <c r="I13" s="6"/>
      <c r="M13" t="str">
        <f t="shared" si="0"/>
        <v/>
      </c>
      <c r="N13" t="str">
        <f t="shared" si="1"/>
        <v/>
      </c>
      <c r="O13" s="5" t="str">
        <f t="shared" si="2"/>
        <v/>
      </c>
      <c r="P13" t="e">
        <f t="shared" si="3"/>
        <v>#VALUE!</v>
      </c>
      <c r="Q13" t="e">
        <f t="shared" si="4"/>
        <v>#VALUE!</v>
      </c>
      <c r="R13" t="e">
        <f t="shared" si="5"/>
        <v>#VALUE!</v>
      </c>
      <c r="S13" t="e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#VALUE!</v>
      </c>
    </row>
    <row r="14" spans="1:19" ht="17.5" x14ac:dyDescent="0.35">
      <c r="A14" s="68"/>
      <c r="B14" s="66"/>
      <c r="C14" s="66"/>
      <c r="D14" s="66"/>
      <c r="E14" s="67"/>
      <c r="F14" s="69"/>
      <c r="G14" s="59"/>
      <c r="H14" s="60"/>
      <c r="I14" s="6"/>
      <c r="M14" t="str">
        <f t="shared" si="0"/>
        <v/>
      </c>
      <c r="N14" t="str">
        <f t="shared" si="1"/>
        <v/>
      </c>
      <c r="O14" s="5" t="str">
        <f t="shared" si="2"/>
        <v/>
      </c>
      <c r="P14" t="e">
        <f t="shared" si="3"/>
        <v>#VALUE!</v>
      </c>
      <c r="Q14" t="e">
        <f t="shared" si="4"/>
        <v>#VALUE!</v>
      </c>
      <c r="R14" t="e">
        <f t="shared" si="5"/>
        <v>#VALUE!</v>
      </c>
      <c r="S14" t="e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#VALUE!</v>
      </c>
    </row>
    <row r="15" spans="1:19" ht="17.5" x14ac:dyDescent="0.35">
      <c r="A15" s="68"/>
      <c r="B15" s="67"/>
      <c r="C15" s="67"/>
      <c r="D15" s="67"/>
      <c r="E15" s="67"/>
      <c r="F15" s="69"/>
      <c r="G15" s="20"/>
      <c r="H15" s="28"/>
      <c r="I15" s="6"/>
      <c r="M15" t="str">
        <f t="shared" si="0"/>
        <v/>
      </c>
      <c r="N15" t="str">
        <f t="shared" si="1"/>
        <v/>
      </c>
      <c r="O15" s="5" t="str">
        <f t="shared" si="2"/>
        <v/>
      </c>
      <c r="P15" t="e">
        <f t="shared" si="3"/>
        <v>#VALUE!</v>
      </c>
      <c r="Q15" t="e">
        <f t="shared" si="4"/>
        <v>#VALUE!</v>
      </c>
      <c r="R15" t="e">
        <f t="shared" si="5"/>
        <v>#VALUE!</v>
      </c>
      <c r="S15" t="e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#VALUE!</v>
      </c>
    </row>
    <row r="16" spans="1:19" x14ac:dyDescent="0.35">
      <c r="A16" s="6"/>
      <c r="B16" s="30"/>
      <c r="C16" s="30"/>
      <c r="D16" s="30"/>
      <c r="E16" s="30"/>
      <c r="F16" s="31"/>
      <c r="G16" s="20"/>
      <c r="H16" s="28"/>
      <c r="I16" s="6"/>
      <c r="M16" t="str">
        <f t="shared" si="0"/>
        <v/>
      </c>
      <c r="N16" t="str">
        <f t="shared" si="1"/>
        <v/>
      </c>
      <c r="O16" s="5" t="str">
        <f t="shared" si="2"/>
        <v/>
      </c>
      <c r="P16" t="e">
        <f t="shared" si="3"/>
        <v>#VALUE!</v>
      </c>
      <c r="Q16" t="e">
        <f t="shared" si="4"/>
        <v>#VALUE!</v>
      </c>
      <c r="R16" t="e">
        <f t="shared" si="5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x14ac:dyDescent="0.35">
      <c r="A17" s="40"/>
      <c r="B17" s="6"/>
      <c r="C17" s="6"/>
      <c r="D17" s="6"/>
      <c r="E17" s="30"/>
      <c r="F17" s="8"/>
      <c r="G17" s="20"/>
      <c r="H17" s="28"/>
      <c r="I17" s="6"/>
      <c r="M17" t="str">
        <f t="shared" ref="M9:M21" si="7">LEFT(F17,1)</f>
        <v/>
      </c>
      <c r="N17" t="str">
        <f t="shared" ref="N9:N21" si="8">MID(F17,3,2)</f>
        <v/>
      </c>
      <c r="O17" s="5" t="str">
        <f t="shared" ref="O9:O21" si="9">RIGHT(F17,1)</f>
        <v/>
      </c>
      <c r="P17" t="e">
        <f t="shared" ref="P9:P21" si="10">(M17*60)+N17</f>
        <v>#VALUE!</v>
      </c>
      <c r="Q17" t="e">
        <f t="shared" ref="Q9:Q21" si="11">CONCATENATE(P17,",",O17)</f>
        <v>#VALUE!</v>
      </c>
      <c r="R17" t="e">
        <f t="shared" ref="R9:R21" si="12">Q17/E17*1000</f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x14ac:dyDescent="0.35">
      <c r="A18" s="7"/>
      <c r="B18" s="30"/>
      <c r="C18" s="30"/>
      <c r="D18" s="30"/>
      <c r="E18" s="30"/>
      <c r="F18" s="19"/>
      <c r="G18" s="20"/>
      <c r="H18" s="28"/>
      <c r="I18" s="6"/>
      <c r="M18" t="str">
        <f t="shared" si="7"/>
        <v/>
      </c>
      <c r="N18" t="str">
        <f t="shared" si="8"/>
        <v/>
      </c>
      <c r="O18" s="5" t="str">
        <f t="shared" si="9"/>
        <v/>
      </c>
      <c r="P18" t="e">
        <f t="shared" si="10"/>
        <v>#VALUE!</v>
      </c>
      <c r="Q18" t="e">
        <f t="shared" si="11"/>
        <v>#VALUE!</v>
      </c>
      <c r="R18" t="e">
        <f t="shared" si="12"/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7"/>
      <c r="B19" s="6"/>
      <c r="C19" s="6"/>
      <c r="D19" s="6"/>
      <c r="E19" s="6"/>
      <c r="F19" s="6"/>
      <c r="G19" s="20"/>
      <c r="H19" s="28"/>
      <c r="I19" s="6"/>
      <c r="M19" t="str">
        <f t="shared" si="7"/>
        <v/>
      </c>
      <c r="N19" t="str">
        <f t="shared" si="8"/>
        <v/>
      </c>
      <c r="O19" s="5" t="str">
        <f t="shared" si="9"/>
        <v/>
      </c>
      <c r="P19" t="e">
        <f t="shared" si="10"/>
        <v>#VALUE!</v>
      </c>
      <c r="Q19" t="e">
        <f t="shared" si="11"/>
        <v>#VALUE!</v>
      </c>
      <c r="R19" t="e">
        <f t="shared" si="12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7"/>
      <c r="B20" s="6"/>
      <c r="C20" s="6"/>
      <c r="D20" s="6"/>
      <c r="E20" s="6"/>
      <c r="F20" s="19"/>
      <c r="G20" s="20"/>
      <c r="H20" s="28"/>
      <c r="I20" s="6"/>
      <c r="M20" t="str">
        <f t="shared" si="7"/>
        <v/>
      </c>
      <c r="N20" t="str">
        <f t="shared" si="8"/>
        <v/>
      </c>
      <c r="O20" s="5" t="str">
        <f t="shared" si="9"/>
        <v/>
      </c>
      <c r="P20" t="e">
        <f t="shared" si="10"/>
        <v>#VALUE!</v>
      </c>
      <c r="Q20" t="e">
        <f t="shared" si="11"/>
        <v>#VALUE!</v>
      </c>
      <c r="R20" t="e">
        <f t="shared" si="12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0"/>
      <c r="H21" s="28"/>
      <c r="I21" s="6"/>
      <c r="M21" t="str">
        <f t="shared" si="7"/>
        <v/>
      </c>
      <c r="N21" t="str">
        <f t="shared" si="8"/>
        <v/>
      </c>
      <c r="O21" s="5" t="str">
        <f t="shared" si="9"/>
        <v/>
      </c>
      <c r="P21" t="e">
        <f t="shared" si="10"/>
        <v>#VALUE!</v>
      </c>
      <c r="Q21" t="e">
        <f t="shared" si="11"/>
        <v>#VALUE!</v>
      </c>
      <c r="R21" t="e">
        <f t="shared" si="12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1">
    <sortCondition ref="A8:A1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Normal="100" workbookViewId="0">
      <selection activeCell="C14" sqref="C14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0.53515625" customWidth="1"/>
    <col min="4" max="4" width="34.53515625" customWidth="1"/>
    <col min="5" max="5" width="10.23046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1</v>
      </c>
      <c r="C2" s="3" t="s">
        <v>82</v>
      </c>
      <c r="D2" t="s">
        <v>49</v>
      </c>
      <c r="E2" t="s">
        <v>53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 t="s">
        <v>83</v>
      </c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s="11" customFormat="1" ht="17.149999999999999" customHeight="1" x14ac:dyDescent="0.35">
      <c r="A8" s="40">
        <v>1</v>
      </c>
      <c r="B8" s="64">
        <v>1</v>
      </c>
      <c r="C8" s="64" t="s">
        <v>81</v>
      </c>
      <c r="D8" s="64" t="s">
        <v>84</v>
      </c>
      <c r="E8" s="57">
        <v>2100</v>
      </c>
      <c r="F8" s="31" t="s">
        <v>137</v>
      </c>
      <c r="G8" s="59" t="str">
        <f>S8</f>
        <v>1.45,3</v>
      </c>
      <c r="H8" s="60" t="s">
        <v>75</v>
      </c>
      <c r="I8" s="61">
        <v>4000</v>
      </c>
      <c r="M8" s="11" t="str">
        <f>LEFT(F8,1)</f>
        <v>3</v>
      </c>
      <c r="N8" s="11" t="str">
        <f>MID(F8,3,2)</f>
        <v>41</v>
      </c>
      <c r="O8" s="12" t="str">
        <f>RIGHT(F8,1)</f>
        <v>2</v>
      </c>
      <c r="P8" s="11">
        <f>(M8*60)+N8</f>
        <v>221</v>
      </c>
      <c r="Q8" s="11" t="str">
        <f>CONCATENATE(P8,",",O8)</f>
        <v>221,2</v>
      </c>
      <c r="R8" s="11">
        <f>Q8/E8*1000</f>
        <v>105.33333333333333</v>
      </c>
      <c r="S8" s="11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1.45,3</v>
      </c>
    </row>
    <row r="9" spans="1:19" s="11" customFormat="1" ht="17.149999999999999" customHeight="1" x14ac:dyDescent="0.35">
      <c r="A9" s="27">
        <v>2</v>
      </c>
      <c r="B9" s="64">
        <v>2</v>
      </c>
      <c r="C9" s="64" t="s">
        <v>85</v>
      </c>
      <c r="D9" s="64" t="s">
        <v>86</v>
      </c>
      <c r="E9" s="57">
        <v>2100</v>
      </c>
      <c r="F9" s="31" t="s">
        <v>138</v>
      </c>
      <c r="G9" s="59" t="str">
        <f t="shared" ref="G9:G16" si="0">S9</f>
        <v>1.45,9</v>
      </c>
      <c r="H9" s="28"/>
      <c r="I9" s="61">
        <v>2000</v>
      </c>
      <c r="M9" s="11" t="str">
        <f t="shared" ref="M9:M21" si="1">LEFT(F9,1)</f>
        <v>3</v>
      </c>
      <c r="N9" s="11" t="str">
        <f t="shared" ref="N9:N21" si="2">MID(F9,3,2)</f>
        <v>42</v>
      </c>
      <c r="O9" s="12" t="str">
        <f t="shared" ref="O9:O21" si="3">RIGHT(F9,1)</f>
        <v>3</v>
      </c>
      <c r="P9" s="11">
        <f t="shared" ref="P9:P21" si="4">(M9*60)+N9</f>
        <v>222</v>
      </c>
      <c r="Q9" s="11" t="str">
        <f t="shared" ref="Q9:Q21" si="5">CONCATENATE(P9,",",O9)</f>
        <v>222,3</v>
      </c>
      <c r="R9" s="11">
        <f t="shared" ref="R9:R21" si="6">Q9/E9*1000</f>
        <v>105.85714285714286</v>
      </c>
      <c r="S9" s="11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1.45,9</v>
      </c>
    </row>
    <row r="10" spans="1:19" s="11" customFormat="1" ht="17.149999999999999" customHeight="1" x14ac:dyDescent="0.35">
      <c r="A10" s="27">
        <v>4</v>
      </c>
      <c r="B10" s="64">
        <v>4</v>
      </c>
      <c r="C10" s="64" t="s">
        <v>89</v>
      </c>
      <c r="D10" s="64" t="s">
        <v>119</v>
      </c>
      <c r="E10" s="61">
        <v>2100</v>
      </c>
      <c r="F10" s="31" t="s">
        <v>139</v>
      </c>
      <c r="G10" s="59" t="str">
        <f t="shared" si="0"/>
        <v>1.46,5</v>
      </c>
      <c r="H10" s="28"/>
      <c r="I10" s="61">
        <v>1350</v>
      </c>
      <c r="M10" s="11" t="str">
        <f t="shared" si="1"/>
        <v>3</v>
      </c>
      <c r="N10" s="11" t="str">
        <f t="shared" si="2"/>
        <v>43</v>
      </c>
      <c r="O10" s="12" t="str">
        <f t="shared" si="3"/>
        <v>6</v>
      </c>
      <c r="P10" s="11">
        <f t="shared" si="4"/>
        <v>223</v>
      </c>
      <c r="Q10" s="11" t="str">
        <f t="shared" si="5"/>
        <v>223,6</v>
      </c>
      <c r="R10" s="11">
        <f t="shared" si="6"/>
        <v>106.47619047619047</v>
      </c>
      <c r="S10" s="11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1.46,5</v>
      </c>
    </row>
    <row r="11" spans="1:19" s="11" customFormat="1" ht="17.149999999999999" customHeight="1" x14ac:dyDescent="0.35">
      <c r="A11" s="27">
        <v>5</v>
      </c>
      <c r="B11" s="64">
        <v>6</v>
      </c>
      <c r="C11" s="64" t="s">
        <v>93</v>
      </c>
      <c r="D11" s="64" t="s">
        <v>94</v>
      </c>
      <c r="E11" s="61">
        <v>2100</v>
      </c>
      <c r="F11" s="31" t="s">
        <v>140</v>
      </c>
      <c r="G11" s="59" t="s">
        <v>141</v>
      </c>
      <c r="H11" s="28" t="s">
        <v>75</v>
      </c>
      <c r="I11" s="61">
        <v>1000</v>
      </c>
      <c r="M11" s="11" t="str">
        <f t="shared" si="1"/>
        <v>3</v>
      </c>
      <c r="N11" s="11" t="str">
        <f t="shared" si="2"/>
        <v>57</v>
      </c>
      <c r="O11" s="12" t="str">
        <f t="shared" si="3"/>
        <v>2</v>
      </c>
      <c r="P11" s="11">
        <f t="shared" si="4"/>
        <v>237</v>
      </c>
      <c r="Q11" s="11" t="str">
        <f t="shared" si="5"/>
        <v>237,2</v>
      </c>
      <c r="R11" s="11">
        <f t="shared" si="6"/>
        <v>112.95238095238095</v>
      </c>
      <c r="S11" s="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1.53</v>
      </c>
    </row>
    <row r="12" spans="1:19" s="11" customFormat="1" ht="17.149999999999999" customHeight="1" x14ac:dyDescent="0.35">
      <c r="A12" s="27"/>
      <c r="B12" s="64">
        <v>3</v>
      </c>
      <c r="C12" s="64" t="s">
        <v>87</v>
      </c>
      <c r="D12" s="64" t="s">
        <v>88</v>
      </c>
      <c r="E12" s="57" t="s">
        <v>136</v>
      </c>
      <c r="F12" s="31"/>
      <c r="G12" s="59"/>
      <c r="H12" s="28"/>
      <c r="I12" s="61"/>
      <c r="M12" s="11" t="str">
        <f t="shared" si="1"/>
        <v/>
      </c>
      <c r="N12" s="11" t="str">
        <f t="shared" si="2"/>
        <v/>
      </c>
      <c r="O12" s="12" t="str">
        <f t="shared" si="3"/>
        <v/>
      </c>
      <c r="P12" s="11" t="e">
        <f t="shared" si="4"/>
        <v>#VALUE!</v>
      </c>
      <c r="Q12" s="11" t="e">
        <f t="shared" si="5"/>
        <v>#VALUE!</v>
      </c>
      <c r="R12" s="11" t="e">
        <f t="shared" si="6"/>
        <v>#VALUE!</v>
      </c>
      <c r="S12" s="11" t="e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#VALUE!</v>
      </c>
    </row>
    <row r="13" spans="1:19" s="11" customFormat="1" ht="17.149999999999999" customHeight="1" x14ac:dyDescent="0.35">
      <c r="A13" s="65"/>
      <c r="B13" s="6">
        <v>5</v>
      </c>
      <c r="C13" s="6" t="s">
        <v>91</v>
      </c>
      <c r="D13" s="6" t="s">
        <v>99</v>
      </c>
      <c r="E13" s="6"/>
      <c r="F13" s="31"/>
      <c r="G13" s="59"/>
      <c r="H13" s="28"/>
      <c r="I13" s="61"/>
      <c r="M13" s="11" t="str">
        <f t="shared" si="1"/>
        <v/>
      </c>
      <c r="N13" s="11" t="str">
        <f t="shared" si="2"/>
        <v/>
      </c>
      <c r="O13" s="12" t="str">
        <f t="shared" si="3"/>
        <v/>
      </c>
      <c r="P13" s="11" t="e">
        <f t="shared" si="4"/>
        <v>#VALUE!</v>
      </c>
      <c r="Q13" s="11" t="e">
        <f t="shared" si="5"/>
        <v>#VALUE!</v>
      </c>
      <c r="R13" s="11" t="e">
        <f t="shared" si="6"/>
        <v>#VALUE!</v>
      </c>
      <c r="S13" s="11" t="e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#VALUE!</v>
      </c>
    </row>
    <row r="14" spans="1:19" s="11" customFormat="1" ht="17.149999999999999" customHeight="1" x14ac:dyDescent="0.35">
      <c r="A14" s="40"/>
      <c r="B14" s="64"/>
      <c r="C14" s="64"/>
      <c r="D14" s="64"/>
      <c r="E14" s="57"/>
      <c r="F14" s="31"/>
      <c r="G14" s="59"/>
      <c r="H14" s="28"/>
      <c r="I14" s="61"/>
      <c r="M14" s="11" t="str">
        <f t="shared" si="1"/>
        <v/>
      </c>
      <c r="N14" s="11" t="str">
        <f t="shared" si="2"/>
        <v/>
      </c>
      <c r="O14" s="12" t="str">
        <f t="shared" si="3"/>
        <v/>
      </c>
      <c r="P14" s="11" t="e">
        <f t="shared" si="4"/>
        <v>#VALUE!</v>
      </c>
      <c r="Q14" s="11" t="e">
        <f t="shared" si="5"/>
        <v>#VALUE!</v>
      </c>
      <c r="R14" s="11" t="e">
        <f t="shared" si="6"/>
        <v>#VALUE!</v>
      </c>
      <c r="S14" s="11" t="e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#VALUE!</v>
      </c>
    </row>
    <row r="15" spans="1:19" s="11" customFormat="1" ht="17.149999999999999" customHeight="1" x14ac:dyDescent="0.35">
      <c r="A15" s="6"/>
      <c r="B15" s="64"/>
      <c r="C15" s="64"/>
      <c r="D15" s="64"/>
      <c r="E15" s="57"/>
      <c r="F15" s="19"/>
      <c r="G15" s="59"/>
      <c r="H15" s="28"/>
      <c r="I15" s="61"/>
      <c r="M15" s="11" t="str">
        <f t="shared" si="1"/>
        <v/>
      </c>
      <c r="N15" s="11" t="str">
        <f t="shared" si="2"/>
        <v/>
      </c>
      <c r="O15" s="12" t="str">
        <f t="shared" si="3"/>
        <v/>
      </c>
      <c r="P15" s="11" t="e">
        <f t="shared" si="4"/>
        <v>#VALUE!</v>
      </c>
      <c r="Q15" s="11" t="e">
        <f t="shared" si="5"/>
        <v>#VALUE!</v>
      </c>
      <c r="R15" s="11" t="e">
        <f t="shared" si="6"/>
        <v>#VALUE!</v>
      </c>
      <c r="S15" s="11" t="e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#VALUE!</v>
      </c>
    </row>
    <row r="16" spans="1:19" s="11" customFormat="1" ht="17.149999999999999" customHeight="1" x14ac:dyDescent="0.35">
      <c r="A16" s="6"/>
      <c r="B16" s="64"/>
      <c r="C16" s="64"/>
      <c r="D16" s="64"/>
      <c r="E16" s="57"/>
      <c r="F16" s="6"/>
      <c r="G16" s="59"/>
      <c r="H16" s="28"/>
      <c r="I16" s="61"/>
      <c r="M16" s="11" t="str">
        <f t="shared" si="1"/>
        <v/>
      </c>
      <c r="N16" s="11" t="str">
        <f t="shared" si="2"/>
        <v/>
      </c>
      <c r="O16" s="12" t="str">
        <f t="shared" si="3"/>
        <v/>
      </c>
      <c r="P16" s="11" t="e">
        <f t="shared" si="4"/>
        <v>#VALUE!</v>
      </c>
      <c r="Q16" s="11" t="e">
        <f t="shared" si="5"/>
        <v>#VALUE!</v>
      </c>
      <c r="R16" s="11" t="e">
        <f t="shared" si="6"/>
        <v>#VALUE!</v>
      </c>
      <c r="S16" s="11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20" x14ac:dyDescent="0.35">
      <c r="A17" s="7"/>
      <c r="B17" s="61"/>
      <c r="C17" s="61"/>
      <c r="D17" s="61"/>
      <c r="E17" s="61"/>
      <c r="F17" s="62"/>
      <c r="G17" s="59"/>
      <c r="H17" s="60"/>
      <c r="I17" s="7"/>
      <c r="M17" s="11" t="str">
        <f t="shared" si="1"/>
        <v/>
      </c>
      <c r="N17" s="11" t="str">
        <f t="shared" si="2"/>
        <v/>
      </c>
      <c r="O17" s="12" t="str">
        <f t="shared" si="3"/>
        <v/>
      </c>
      <c r="P17" s="11" t="e">
        <f t="shared" si="4"/>
        <v>#VALUE!</v>
      </c>
      <c r="Q17" s="11" t="e">
        <f t="shared" si="5"/>
        <v>#VALUE!</v>
      </c>
      <c r="R17" s="11" t="e">
        <f t="shared" si="6"/>
        <v>#VALUE!</v>
      </c>
      <c r="S17" s="11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  <c r="T17" s="11"/>
    </row>
    <row r="18" spans="1:20" ht="17.5" x14ac:dyDescent="0.35">
      <c r="A18" s="6"/>
      <c r="B18" s="64"/>
      <c r="C18" s="64"/>
      <c r="D18" s="64"/>
      <c r="E18" s="57"/>
      <c r="F18" s="6"/>
      <c r="G18" s="6"/>
      <c r="H18" s="27"/>
      <c r="I18" s="7"/>
      <c r="M18" s="11" t="str">
        <f t="shared" si="1"/>
        <v/>
      </c>
      <c r="N18" s="11" t="str">
        <f t="shared" si="2"/>
        <v/>
      </c>
      <c r="O18" s="12" t="str">
        <f t="shared" si="3"/>
        <v/>
      </c>
      <c r="P18" s="11" t="e">
        <f t="shared" si="4"/>
        <v>#VALUE!</v>
      </c>
      <c r="Q18" s="11" t="e">
        <f t="shared" si="5"/>
        <v>#VALUE!</v>
      </c>
      <c r="R18" s="11" t="e">
        <f t="shared" si="6"/>
        <v>#VALUE!</v>
      </c>
      <c r="S18" s="11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  <c r="T18" s="11"/>
    </row>
    <row r="19" spans="1:20" x14ac:dyDescent="0.35">
      <c r="A19" s="6"/>
      <c r="B19" s="6"/>
      <c r="C19" s="6"/>
      <c r="D19" s="6"/>
      <c r="E19" s="6"/>
      <c r="F19" s="6"/>
      <c r="G19" s="6"/>
      <c r="H19" s="27"/>
      <c r="I19" s="61">
        <f>SUM(I8:I16)</f>
        <v>8350</v>
      </c>
      <c r="M19" s="11" t="str">
        <f t="shared" si="1"/>
        <v/>
      </c>
      <c r="N19" s="11" t="str">
        <f t="shared" si="2"/>
        <v/>
      </c>
      <c r="O19" s="12" t="str">
        <f t="shared" si="3"/>
        <v/>
      </c>
      <c r="P19" s="11" t="e">
        <f t="shared" si="4"/>
        <v>#VALUE!</v>
      </c>
      <c r="Q19" s="11" t="e">
        <f t="shared" si="5"/>
        <v>#VALUE!</v>
      </c>
      <c r="R19" s="11" t="e">
        <f t="shared" si="6"/>
        <v>#VALUE!</v>
      </c>
      <c r="S19" s="11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  <c r="T19" s="11"/>
    </row>
    <row r="20" spans="1:20" x14ac:dyDescent="0.35">
      <c r="A20" s="6"/>
      <c r="B20" s="6"/>
      <c r="C20" s="6"/>
      <c r="D20" s="6"/>
      <c r="E20" s="6"/>
      <c r="F20" s="6"/>
      <c r="G20" s="6"/>
      <c r="H20" s="27"/>
      <c r="I20" s="7"/>
      <c r="M20" s="11" t="str">
        <f t="shared" si="1"/>
        <v/>
      </c>
      <c r="N20" s="11" t="str">
        <f t="shared" si="2"/>
        <v/>
      </c>
      <c r="O20" s="12" t="str">
        <f t="shared" si="3"/>
        <v/>
      </c>
      <c r="P20" s="11" t="e">
        <f t="shared" si="4"/>
        <v>#VALUE!</v>
      </c>
      <c r="Q20" s="11" t="e">
        <f t="shared" si="5"/>
        <v>#VALUE!</v>
      </c>
      <c r="R20" s="11" t="e">
        <f t="shared" si="6"/>
        <v>#VALUE!</v>
      </c>
      <c r="S20" s="11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  <c r="T20" s="11"/>
    </row>
    <row r="21" spans="1:20" x14ac:dyDescent="0.35">
      <c r="A21" s="7"/>
      <c r="B21" s="6"/>
      <c r="C21" s="6"/>
      <c r="D21" s="6"/>
      <c r="E21" s="6"/>
      <c r="F21" s="19"/>
      <c r="G21" s="29"/>
      <c r="H21" s="28"/>
      <c r="I21" s="6"/>
      <c r="M21" s="11" t="str">
        <f t="shared" si="1"/>
        <v/>
      </c>
      <c r="N21" s="11" t="str">
        <f t="shared" si="2"/>
        <v/>
      </c>
      <c r="O21" s="12" t="str">
        <f t="shared" si="3"/>
        <v/>
      </c>
      <c r="P21" s="11" t="e">
        <f t="shared" si="4"/>
        <v>#VALUE!</v>
      </c>
      <c r="Q21" s="11" t="e">
        <f t="shared" si="5"/>
        <v>#VALUE!</v>
      </c>
      <c r="R21" s="11" t="e">
        <f t="shared" si="6"/>
        <v>#VALUE!</v>
      </c>
      <c r="S21" s="1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  <c r="T21" s="11"/>
    </row>
    <row r="22" spans="1:20" x14ac:dyDescent="0.35">
      <c r="A22" s="3" t="s">
        <v>9</v>
      </c>
      <c r="G22" s="5"/>
      <c r="P22" s="5"/>
    </row>
    <row r="23" spans="1:20" x14ac:dyDescent="0.35">
      <c r="A23" s="2"/>
      <c r="G23" s="5"/>
      <c r="P23" s="5"/>
    </row>
    <row r="24" spans="1:20" x14ac:dyDescent="0.35">
      <c r="A24" s="2"/>
      <c r="G24" s="5"/>
    </row>
    <row r="25" spans="1:20" x14ac:dyDescent="0.35">
      <c r="A25" s="2"/>
      <c r="E25" t="s">
        <v>11</v>
      </c>
      <c r="G25" s="5"/>
    </row>
    <row r="26" spans="1:20" x14ac:dyDescent="0.35">
      <c r="A26" s="2"/>
      <c r="E26" t="s">
        <v>10</v>
      </c>
      <c r="G26" s="5"/>
    </row>
    <row r="27" spans="1:20" x14ac:dyDescent="0.35">
      <c r="A27" s="4"/>
      <c r="G27" s="5"/>
    </row>
    <row r="28" spans="1:20" x14ac:dyDescent="0.35">
      <c r="A28" s="2"/>
      <c r="G28" s="5"/>
    </row>
  </sheetData>
  <sortState ref="A8:E13">
    <sortCondition ref="A8:A13"/>
  </sortState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/>
  </sheetViews>
  <sheetFormatPr baseColWidth="10" defaultRowHeight="15.5" x14ac:dyDescent="0.35"/>
  <cols>
    <col min="1" max="1" width="4.07421875" customWidth="1"/>
    <col min="2" max="2" width="4.765625" customWidth="1"/>
    <col min="3" max="3" width="24.07421875" customWidth="1"/>
    <col min="4" max="4" width="28.69140625" customWidth="1"/>
    <col min="5" max="5" width="10.23046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44</v>
      </c>
      <c r="G1" s="5"/>
    </row>
    <row r="2" spans="1:19" ht="28.5" thickBot="1" x14ac:dyDescent="0.65">
      <c r="A2" s="2" t="s">
        <v>33</v>
      </c>
      <c r="B2" s="1"/>
      <c r="C2" s="3" t="s">
        <v>38</v>
      </c>
      <c r="D2" t="s">
        <v>32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E4" s="51" t="s">
        <v>39</v>
      </c>
      <c r="F4" s="52"/>
      <c r="G4" s="53"/>
      <c r="H4" s="54"/>
      <c r="I4" s="55"/>
      <c r="J4" s="56"/>
    </row>
    <row r="5" spans="1:19" x14ac:dyDescent="0.35">
      <c r="A5" s="10"/>
      <c r="B5" s="11"/>
      <c r="C5" s="18"/>
      <c r="D5" s="11"/>
      <c r="E5" s="51" t="s">
        <v>40</v>
      </c>
      <c r="F5" s="52"/>
      <c r="G5" s="53"/>
      <c r="H5" s="54"/>
      <c r="I5" s="55"/>
      <c r="J5" s="56"/>
      <c r="L5" s="21" t="s">
        <v>12</v>
      </c>
    </row>
    <row r="6" spans="1:19" ht="16" thickBot="1" x14ac:dyDescent="0.4">
      <c r="A6" s="10"/>
      <c r="B6" s="11"/>
      <c r="C6" s="11"/>
      <c r="D6" s="11"/>
      <c r="E6" s="51" t="s">
        <v>41</v>
      </c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x14ac:dyDescent="0.35">
      <c r="A8" s="6"/>
      <c r="B8" s="6"/>
      <c r="C8" s="6"/>
      <c r="D8" s="6"/>
      <c r="E8" s="30"/>
      <c r="F8" s="31"/>
      <c r="G8" s="20" t="e">
        <f>S8</f>
        <v>#VALUE!</v>
      </c>
      <c r="H8" s="28"/>
      <c r="I8" s="6"/>
      <c r="M8" t="str">
        <f>LEFT(F8,1)</f>
        <v/>
      </c>
      <c r="N8" t="str">
        <f>MID(F8,3,2)</f>
        <v/>
      </c>
      <c r="O8" s="5" t="str">
        <f>RIGHT(F8,1)</f>
        <v/>
      </c>
      <c r="P8" t="e">
        <f>(M8*60)+N8</f>
        <v>#VALUE!</v>
      </c>
      <c r="Q8" t="e">
        <f>CONCATENATE(P8,",",O8)</f>
        <v>#VALUE!</v>
      </c>
      <c r="R8" t="e">
        <f t="shared" ref="R8:R21" si="0">Q8/E8*1000</f>
        <v>#VALUE!</v>
      </c>
      <c r="S8" t="e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#VALUE!</v>
      </c>
    </row>
    <row r="9" spans="1:19" x14ac:dyDescent="0.35">
      <c r="A9" s="40"/>
      <c r="B9" s="30"/>
      <c r="C9" s="30"/>
      <c r="D9" s="30"/>
      <c r="E9" s="30"/>
      <c r="F9" s="31"/>
      <c r="G9" s="20" t="e">
        <f t="shared" ref="G9:G17" si="1">S9</f>
        <v>#VALUE!</v>
      </c>
      <c r="H9" s="28"/>
      <c r="I9" s="6"/>
      <c r="M9" t="str">
        <f t="shared" ref="M9:M21" si="2">LEFT(F9,1)</f>
        <v/>
      </c>
      <c r="N9" t="str">
        <f t="shared" ref="N9:N21" si="3">MID(F9,3,2)</f>
        <v/>
      </c>
      <c r="O9" s="5" t="str">
        <f t="shared" ref="O9:O21" si="4">RIGHT(F9,1)</f>
        <v/>
      </c>
      <c r="P9" t="e">
        <f t="shared" ref="P9:P21" si="5">(M9*60)+N9</f>
        <v>#VALUE!</v>
      </c>
      <c r="Q9" t="e">
        <f t="shared" ref="Q9:Q21" si="6">CONCATENATE(P9,",",O9)</f>
        <v>#VALUE!</v>
      </c>
      <c r="R9" t="e">
        <f t="shared" si="0"/>
        <v>#VALUE!</v>
      </c>
      <c r="S9" t="e">
        <f t="shared" ref="S9:S18" si="7"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#VALUE!</v>
      </c>
    </row>
    <row r="10" spans="1:19" x14ac:dyDescent="0.35">
      <c r="A10" s="6"/>
      <c r="B10" s="6"/>
      <c r="C10" s="6"/>
      <c r="D10" s="6"/>
      <c r="E10" s="30"/>
      <c r="F10" s="31"/>
      <c r="G10" s="20" t="e">
        <f t="shared" si="1"/>
        <v>#VALUE!</v>
      </c>
      <c r="H10" s="28"/>
      <c r="I10" s="6"/>
      <c r="M10" t="str">
        <f t="shared" si="2"/>
        <v/>
      </c>
      <c r="N10" t="str">
        <f t="shared" si="3"/>
        <v/>
      </c>
      <c r="O10" s="5" t="str">
        <f t="shared" si="4"/>
        <v/>
      </c>
      <c r="P10" t="e">
        <f t="shared" si="5"/>
        <v>#VALUE!</v>
      </c>
      <c r="Q10" t="e">
        <f t="shared" si="6"/>
        <v>#VALUE!</v>
      </c>
      <c r="R10" t="e">
        <f t="shared" si="0"/>
        <v>#VALUE!</v>
      </c>
      <c r="S10" t="e">
        <f t="shared" si="7"/>
        <v>#VALUE!</v>
      </c>
    </row>
    <row r="11" spans="1:19" x14ac:dyDescent="0.35">
      <c r="A11" s="40"/>
      <c r="B11" s="30"/>
      <c r="C11" s="30"/>
      <c r="D11" s="30"/>
      <c r="E11" s="30"/>
      <c r="F11" s="31"/>
      <c r="G11" s="20" t="e">
        <f t="shared" si="1"/>
        <v>#VALUE!</v>
      </c>
      <c r="H11" s="28"/>
      <c r="I11" s="6"/>
      <c r="M11" t="str">
        <f t="shared" si="2"/>
        <v/>
      </c>
      <c r="N11" t="str">
        <f t="shared" si="3"/>
        <v/>
      </c>
      <c r="O11" s="5" t="str">
        <f t="shared" si="4"/>
        <v/>
      </c>
      <c r="P11" t="e">
        <f t="shared" si="5"/>
        <v>#VALUE!</v>
      </c>
      <c r="Q11" t="e">
        <f t="shared" si="6"/>
        <v>#VALUE!</v>
      </c>
      <c r="R11" t="e">
        <f t="shared" si="0"/>
        <v>#VALUE!</v>
      </c>
      <c r="S11" t="e">
        <f t="shared" si="7"/>
        <v>#VALUE!</v>
      </c>
    </row>
    <row r="12" spans="1:19" x14ac:dyDescent="0.35">
      <c r="A12" s="40"/>
      <c r="B12" s="30"/>
      <c r="C12" s="30"/>
      <c r="D12" s="30"/>
      <c r="E12" s="30"/>
      <c r="F12" s="31"/>
      <c r="G12" s="20" t="e">
        <f t="shared" si="1"/>
        <v>#VALUE!</v>
      </c>
      <c r="H12" s="28"/>
      <c r="I12" s="6"/>
      <c r="M12" t="str">
        <f t="shared" si="2"/>
        <v/>
      </c>
      <c r="N12" t="str">
        <f t="shared" si="3"/>
        <v/>
      </c>
      <c r="O12" s="5" t="str">
        <f t="shared" si="4"/>
        <v/>
      </c>
      <c r="P12" t="e">
        <f t="shared" si="5"/>
        <v>#VALUE!</v>
      </c>
      <c r="Q12" t="e">
        <f t="shared" si="6"/>
        <v>#VALUE!</v>
      </c>
      <c r="R12" t="e">
        <f t="shared" si="0"/>
        <v>#VALUE!</v>
      </c>
      <c r="S12" t="e">
        <f t="shared" si="7"/>
        <v>#VALUE!</v>
      </c>
    </row>
    <row r="13" spans="1:19" x14ac:dyDescent="0.35">
      <c r="A13" s="6"/>
      <c r="B13" s="6"/>
      <c r="C13" s="6"/>
      <c r="D13" s="6"/>
      <c r="E13" s="6"/>
      <c r="F13" s="31"/>
      <c r="G13" s="20" t="e">
        <f t="shared" si="1"/>
        <v>#VALUE!</v>
      </c>
      <c r="H13" s="28"/>
      <c r="I13" s="6"/>
      <c r="M13" t="str">
        <f t="shared" si="2"/>
        <v/>
      </c>
      <c r="N13" t="str">
        <f t="shared" si="3"/>
        <v/>
      </c>
      <c r="O13" s="5" t="str">
        <f t="shared" si="4"/>
        <v/>
      </c>
      <c r="P13" t="e">
        <f t="shared" si="5"/>
        <v>#VALUE!</v>
      </c>
      <c r="Q13" t="e">
        <f t="shared" si="6"/>
        <v>#VALUE!</v>
      </c>
      <c r="R13" t="e">
        <f>Q13/E10*1000</f>
        <v>#VALUE!</v>
      </c>
      <c r="S13" t="e">
        <f t="shared" si="7"/>
        <v>#VALUE!</v>
      </c>
    </row>
    <row r="14" spans="1:19" x14ac:dyDescent="0.35">
      <c r="A14" s="6"/>
      <c r="B14" s="6"/>
      <c r="C14" s="6"/>
      <c r="D14" s="6"/>
      <c r="E14" s="6"/>
      <c r="F14" s="31"/>
      <c r="G14" s="20" t="e">
        <f t="shared" si="1"/>
        <v>#VALUE!</v>
      </c>
      <c r="H14" s="28"/>
      <c r="I14" s="6"/>
      <c r="M14" t="str">
        <f t="shared" si="2"/>
        <v/>
      </c>
      <c r="N14" t="str">
        <f t="shared" si="3"/>
        <v/>
      </c>
      <c r="O14" s="5" t="str">
        <f t="shared" si="4"/>
        <v/>
      </c>
      <c r="P14" t="e">
        <f t="shared" si="5"/>
        <v>#VALUE!</v>
      </c>
      <c r="Q14" t="e">
        <f t="shared" si="6"/>
        <v>#VALUE!</v>
      </c>
      <c r="R14" t="e">
        <f>Q14/E11*1000</f>
        <v>#VALUE!</v>
      </c>
      <c r="S14" t="e">
        <f t="shared" si="7"/>
        <v>#VALUE!</v>
      </c>
    </row>
    <row r="15" spans="1:19" x14ac:dyDescent="0.35">
      <c r="A15" s="6"/>
      <c r="B15" s="30"/>
      <c r="C15" s="30"/>
      <c r="D15" s="30"/>
      <c r="E15" s="30"/>
      <c r="F15" s="31"/>
      <c r="G15" s="20" t="e">
        <f t="shared" si="1"/>
        <v>#VALUE!</v>
      </c>
      <c r="H15" s="28"/>
      <c r="I15" s="6"/>
      <c r="M15" t="str">
        <f t="shared" si="2"/>
        <v/>
      </c>
      <c r="N15" t="str">
        <f t="shared" si="3"/>
        <v/>
      </c>
      <c r="O15" s="5" t="str">
        <f t="shared" si="4"/>
        <v/>
      </c>
      <c r="P15" t="e">
        <f t="shared" si="5"/>
        <v>#VALUE!</v>
      </c>
      <c r="Q15" t="e">
        <f t="shared" si="6"/>
        <v>#VALUE!</v>
      </c>
      <c r="R15" t="e">
        <f>Q15/E17*1000</f>
        <v>#VALUE!</v>
      </c>
      <c r="S15" t="e">
        <f t="shared" si="7"/>
        <v>#VALUE!</v>
      </c>
    </row>
    <row r="16" spans="1:19" x14ac:dyDescent="0.35">
      <c r="A16" s="6"/>
      <c r="B16" s="30"/>
      <c r="C16" s="30"/>
      <c r="D16" s="30"/>
      <c r="E16" s="30"/>
      <c r="F16" s="31"/>
      <c r="G16" s="20" t="e">
        <f t="shared" si="1"/>
        <v>#VALUE!</v>
      </c>
      <c r="H16" s="28"/>
      <c r="I16" s="6"/>
      <c r="M16" t="str">
        <f t="shared" si="2"/>
        <v/>
      </c>
      <c r="N16" t="str">
        <f t="shared" si="3"/>
        <v/>
      </c>
      <c r="O16" s="5" t="str">
        <f t="shared" si="4"/>
        <v/>
      </c>
      <c r="P16" t="e">
        <f t="shared" si="5"/>
        <v>#VALUE!</v>
      </c>
      <c r="Q16" t="e">
        <f t="shared" si="6"/>
        <v>#VALUE!</v>
      </c>
      <c r="R16" t="e">
        <f>Q16/E12*1000</f>
        <v>#VALUE!</v>
      </c>
      <c r="S16" t="e">
        <f t="shared" si="7"/>
        <v>#VALUE!</v>
      </c>
    </row>
    <row r="17" spans="1:19" x14ac:dyDescent="0.35">
      <c r="A17" s="40"/>
      <c r="B17" s="6"/>
      <c r="C17" s="6"/>
      <c r="D17" s="6"/>
      <c r="E17" s="30"/>
      <c r="F17" s="8"/>
      <c r="G17" s="20" t="e">
        <f t="shared" si="1"/>
        <v>#VALUE!</v>
      </c>
      <c r="H17" s="28"/>
      <c r="I17" s="6"/>
      <c r="M17" t="str">
        <f t="shared" si="2"/>
        <v/>
      </c>
      <c r="N17" t="str">
        <f t="shared" si="3"/>
        <v/>
      </c>
      <c r="O17" s="5" t="str">
        <f t="shared" si="4"/>
        <v/>
      </c>
      <c r="P17" t="e">
        <f t="shared" si="5"/>
        <v>#VALUE!</v>
      </c>
      <c r="Q17" t="e">
        <f t="shared" si="6"/>
        <v>#VALUE!</v>
      </c>
      <c r="R17" t="e">
        <f>Q17/#REF!*1000</f>
        <v>#VALUE!</v>
      </c>
      <c r="S17" t="e">
        <f t="shared" si="7"/>
        <v>#VALUE!</v>
      </c>
    </row>
    <row r="18" spans="1:19" x14ac:dyDescent="0.35">
      <c r="A18" s="7"/>
      <c r="B18" s="30"/>
      <c r="C18" s="30"/>
      <c r="D18" s="30"/>
      <c r="E18" s="30"/>
      <c r="F18" s="19"/>
      <c r="G18" s="20"/>
      <c r="H18" s="28"/>
      <c r="I18" s="6"/>
      <c r="M18" t="str">
        <f t="shared" si="2"/>
        <v/>
      </c>
      <c r="N18" t="str">
        <f t="shared" si="3"/>
        <v/>
      </c>
      <c r="O18" s="5" t="str">
        <f t="shared" si="4"/>
        <v/>
      </c>
      <c r="P18" t="e">
        <f t="shared" si="5"/>
        <v>#VALUE!</v>
      </c>
      <c r="Q18" t="e">
        <f t="shared" si="6"/>
        <v>#VALUE!</v>
      </c>
      <c r="R18" t="e">
        <f>Q18/#REF!*1000</f>
        <v>#VALUE!</v>
      </c>
      <c r="S18" t="e">
        <f t="shared" si="7"/>
        <v>#VALUE!</v>
      </c>
    </row>
    <row r="19" spans="1:19" x14ac:dyDescent="0.35">
      <c r="A19" s="7"/>
      <c r="B19" s="6"/>
      <c r="C19" s="6"/>
      <c r="D19" s="6"/>
      <c r="E19" s="6"/>
      <c r="F19" s="6"/>
      <c r="G19" s="27"/>
      <c r="H19" s="28"/>
      <c r="I19" s="6"/>
      <c r="M19" t="str">
        <f t="shared" si="2"/>
        <v/>
      </c>
      <c r="N19" t="str">
        <f t="shared" si="3"/>
        <v/>
      </c>
      <c r="O19" s="5" t="str">
        <f t="shared" si="4"/>
        <v/>
      </c>
      <c r="P19" t="e">
        <f t="shared" si="5"/>
        <v>#VALUE!</v>
      </c>
      <c r="Q19" t="e">
        <f t="shared" si="6"/>
        <v>#VALUE!</v>
      </c>
      <c r="R19" t="e">
        <f t="shared" si="0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7"/>
      <c r="B20" s="6"/>
      <c r="C20" s="6"/>
      <c r="D20" s="6"/>
      <c r="E20" s="6"/>
      <c r="F20" s="19"/>
      <c r="G20" s="29"/>
      <c r="H20" s="28"/>
      <c r="I20" s="6"/>
      <c r="M20" t="str">
        <f t="shared" si="2"/>
        <v/>
      </c>
      <c r="N20" t="str">
        <f t="shared" si="3"/>
        <v/>
      </c>
      <c r="O20" s="5" t="str">
        <f t="shared" si="4"/>
        <v/>
      </c>
      <c r="P20" t="e">
        <f t="shared" si="5"/>
        <v>#VALUE!</v>
      </c>
      <c r="Q20" t="e">
        <f t="shared" si="6"/>
        <v>#VALUE!</v>
      </c>
      <c r="R20" t="e">
        <f t="shared" si="0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2"/>
        <v/>
      </c>
      <c r="N21" t="str">
        <f t="shared" si="3"/>
        <v/>
      </c>
      <c r="O21" s="5" t="str">
        <f t="shared" si="4"/>
        <v/>
      </c>
      <c r="P21" t="e">
        <f t="shared" si="5"/>
        <v>#VALUE!</v>
      </c>
      <c r="Q21" t="e">
        <f t="shared" si="6"/>
        <v>#VALUE!</v>
      </c>
      <c r="R21" t="e">
        <f t="shared" si="0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A2" sqref="A2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07421875" customWidth="1"/>
    <col min="4" max="4" width="28.69140625" customWidth="1"/>
    <col min="5" max="5" width="10.23046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44</v>
      </c>
      <c r="G1" s="5"/>
    </row>
    <row r="2" spans="1:19" ht="28.5" thickBot="1" x14ac:dyDescent="0.65">
      <c r="A2" s="2" t="s">
        <v>33</v>
      </c>
      <c r="B2" s="1"/>
      <c r="C2" s="3" t="s">
        <v>30</v>
      </c>
      <c r="D2" t="s">
        <v>32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x14ac:dyDescent="0.35">
      <c r="A8" s="6"/>
      <c r="B8" s="6"/>
      <c r="C8" s="6"/>
      <c r="D8" s="6"/>
      <c r="E8" s="30"/>
      <c r="F8" s="31"/>
      <c r="G8" s="20" t="e">
        <f>S8</f>
        <v>#VALUE!</v>
      </c>
      <c r="H8" s="28"/>
      <c r="I8" s="6"/>
      <c r="M8" t="str">
        <f>LEFT(F8,1)</f>
        <v/>
      </c>
      <c r="N8" t="str">
        <f>MID(F8,3,2)</f>
        <v/>
      </c>
      <c r="O8" s="5" t="str">
        <f>RIGHT(F8,1)</f>
        <v/>
      </c>
      <c r="P8" t="e">
        <f>(M8*60)+N8</f>
        <v>#VALUE!</v>
      </c>
      <c r="Q8" t="e">
        <f>CONCATENATE(P8,",",O8)</f>
        <v>#VALUE!</v>
      </c>
      <c r="R8" t="e">
        <f t="shared" ref="R8:R21" si="0">Q8/E8*1000</f>
        <v>#VALUE!</v>
      </c>
      <c r="S8" t="e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#VALUE!</v>
      </c>
    </row>
    <row r="9" spans="1:19" x14ac:dyDescent="0.35">
      <c r="A9" s="40"/>
      <c r="B9" s="30"/>
      <c r="C9" s="30"/>
      <c r="D9" s="30"/>
      <c r="E9" s="30"/>
      <c r="F9" s="31"/>
      <c r="G9" s="20" t="e">
        <f t="shared" ref="G9:G19" si="1">S9</f>
        <v>#VALUE!</v>
      </c>
      <c r="H9" s="28"/>
      <c r="I9" s="6"/>
      <c r="M9" t="str">
        <f t="shared" ref="M9:M21" si="2">LEFT(F9,1)</f>
        <v/>
      </c>
      <c r="N9" t="str">
        <f t="shared" ref="N9:N21" si="3">MID(F9,3,2)</f>
        <v/>
      </c>
      <c r="O9" s="5" t="str">
        <f t="shared" ref="O9:O21" si="4">RIGHT(F9,1)</f>
        <v/>
      </c>
      <c r="P9" t="e">
        <f t="shared" ref="P9:P21" si="5">(M9*60)+N9</f>
        <v>#VALUE!</v>
      </c>
      <c r="Q9" t="e">
        <f t="shared" ref="Q9:Q21" si="6">CONCATENATE(P9,",",O9)</f>
        <v>#VALUE!</v>
      </c>
      <c r="R9" t="e">
        <f t="shared" si="0"/>
        <v>#VALUE!</v>
      </c>
      <c r="S9" t="e">
        <f t="shared" ref="S9:S18" si="7"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#VALUE!</v>
      </c>
    </row>
    <row r="10" spans="1:19" x14ac:dyDescent="0.35">
      <c r="A10" s="6"/>
      <c r="B10" s="6"/>
      <c r="C10" s="6"/>
      <c r="D10" s="6"/>
      <c r="E10" s="30"/>
      <c r="F10" s="31"/>
      <c r="G10" s="20" t="e">
        <f t="shared" si="1"/>
        <v>#VALUE!</v>
      </c>
      <c r="H10" s="28"/>
      <c r="I10" s="6"/>
      <c r="M10" t="str">
        <f t="shared" si="2"/>
        <v/>
      </c>
      <c r="N10" t="str">
        <f t="shared" si="3"/>
        <v/>
      </c>
      <c r="O10" s="5" t="str">
        <f t="shared" si="4"/>
        <v/>
      </c>
      <c r="P10" t="e">
        <f t="shared" si="5"/>
        <v>#VALUE!</v>
      </c>
      <c r="Q10" t="e">
        <f t="shared" si="6"/>
        <v>#VALUE!</v>
      </c>
      <c r="R10" t="e">
        <f t="shared" si="0"/>
        <v>#VALUE!</v>
      </c>
      <c r="S10" t="e">
        <f t="shared" si="7"/>
        <v>#VALUE!</v>
      </c>
    </row>
    <row r="11" spans="1:19" x14ac:dyDescent="0.35">
      <c r="A11" s="40"/>
      <c r="B11" s="30"/>
      <c r="C11" s="30"/>
      <c r="D11" s="30"/>
      <c r="E11" s="30"/>
      <c r="F11" s="31"/>
      <c r="G11" s="20" t="e">
        <f t="shared" si="1"/>
        <v>#VALUE!</v>
      </c>
      <c r="H11" s="28"/>
      <c r="I11" s="6"/>
      <c r="M11" t="str">
        <f t="shared" si="2"/>
        <v/>
      </c>
      <c r="N11" t="str">
        <f t="shared" si="3"/>
        <v/>
      </c>
      <c r="O11" s="5" t="str">
        <f t="shared" si="4"/>
        <v/>
      </c>
      <c r="P11" t="e">
        <f t="shared" si="5"/>
        <v>#VALUE!</v>
      </c>
      <c r="Q11" t="e">
        <f t="shared" si="6"/>
        <v>#VALUE!</v>
      </c>
      <c r="R11" t="e">
        <f t="shared" si="0"/>
        <v>#VALUE!</v>
      </c>
      <c r="S11" t="e">
        <f t="shared" si="7"/>
        <v>#VALUE!</v>
      </c>
    </row>
    <row r="12" spans="1:19" x14ac:dyDescent="0.35">
      <c r="A12" s="40"/>
      <c r="B12" s="30"/>
      <c r="C12" s="30"/>
      <c r="D12" s="30"/>
      <c r="E12" s="30"/>
      <c r="F12" s="31"/>
      <c r="G12" s="20" t="e">
        <f t="shared" si="1"/>
        <v>#VALUE!</v>
      </c>
      <c r="H12" s="28"/>
      <c r="I12" s="6"/>
      <c r="M12" t="str">
        <f t="shared" si="2"/>
        <v/>
      </c>
      <c r="N12" t="str">
        <f t="shared" si="3"/>
        <v/>
      </c>
      <c r="O12" s="5" t="str">
        <f t="shared" si="4"/>
        <v/>
      </c>
      <c r="P12" t="e">
        <f t="shared" si="5"/>
        <v>#VALUE!</v>
      </c>
      <c r="Q12" t="e">
        <f t="shared" si="6"/>
        <v>#VALUE!</v>
      </c>
      <c r="R12" t="e">
        <f t="shared" si="0"/>
        <v>#VALUE!</v>
      </c>
      <c r="S12" t="e">
        <f t="shared" si="7"/>
        <v>#VALUE!</v>
      </c>
    </row>
    <row r="13" spans="1:19" x14ac:dyDescent="0.35">
      <c r="A13" s="6"/>
      <c r="B13" s="6"/>
      <c r="C13" s="6"/>
      <c r="D13" s="6"/>
      <c r="E13" s="6"/>
      <c r="F13" s="31"/>
      <c r="G13" s="20" t="e">
        <f t="shared" si="1"/>
        <v>#VALUE!</v>
      </c>
      <c r="H13" s="28"/>
      <c r="I13" s="6"/>
      <c r="M13" t="str">
        <f t="shared" si="2"/>
        <v/>
      </c>
      <c r="N13" t="str">
        <f t="shared" si="3"/>
        <v/>
      </c>
      <c r="O13" s="5" t="str">
        <f t="shared" si="4"/>
        <v/>
      </c>
      <c r="P13" t="e">
        <f t="shared" si="5"/>
        <v>#VALUE!</v>
      </c>
      <c r="Q13" t="e">
        <f t="shared" si="6"/>
        <v>#VALUE!</v>
      </c>
      <c r="R13" t="e">
        <f>Q13/E10*1000</f>
        <v>#VALUE!</v>
      </c>
      <c r="S13" t="e">
        <f t="shared" si="7"/>
        <v>#VALUE!</v>
      </c>
    </row>
    <row r="14" spans="1:19" x14ac:dyDescent="0.35">
      <c r="A14" s="6"/>
      <c r="B14" s="6"/>
      <c r="C14" s="6"/>
      <c r="D14" s="6"/>
      <c r="E14" s="6"/>
      <c r="F14" s="31"/>
      <c r="G14" s="20" t="e">
        <f t="shared" si="1"/>
        <v>#VALUE!</v>
      </c>
      <c r="H14" s="28"/>
      <c r="I14" s="6"/>
      <c r="M14" t="str">
        <f t="shared" si="2"/>
        <v/>
      </c>
      <c r="N14" t="str">
        <f t="shared" si="3"/>
        <v/>
      </c>
      <c r="O14" s="5" t="str">
        <f t="shared" si="4"/>
        <v/>
      </c>
      <c r="P14" t="e">
        <f t="shared" si="5"/>
        <v>#VALUE!</v>
      </c>
      <c r="Q14" t="e">
        <f t="shared" si="6"/>
        <v>#VALUE!</v>
      </c>
      <c r="R14" t="e">
        <f>Q14/E11*1000</f>
        <v>#VALUE!</v>
      </c>
      <c r="S14" t="e">
        <f t="shared" si="7"/>
        <v>#VALUE!</v>
      </c>
    </row>
    <row r="15" spans="1:19" x14ac:dyDescent="0.35">
      <c r="A15" s="6"/>
      <c r="B15" s="30"/>
      <c r="C15" s="30"/>
      <c r="D15" s="30"/>
      <c r="E15" s="30"/>
      <c r="F15" s="31"/>
      <c r="G15" s="20" t="e">
        <f t="shared" si="1"/>
        <v>#VALUE!</v>
      </c>
      <c r="H15" s="28"/>
      <c r="I15" s="6"/>
      <c r="M15" t="str">
        <f t="shared" si="2"/>
        <v/>
      </c>
      <c r="N15" t="str">
        <f t="shared" si="3"/>
        <v/>
      </c>
      <c r="O15" s="5" t="str">
        <f t="shared" si="4"/>
        <v/>
      </c>
      <c r="P15" t="e">
        <f t="shared" si="5"/>
        <v>#VALUE!</v>
      </c>
      <c r="Q15" t="e">
        <f t="shared" si="6"/>
        <v>#VALUE!</v>
      </c>
      <c r="R15" t="e">
        <f>Q15/E17*1000</f>
        <v>#VALUE!</v>
      </c>
      <c r="S15" t="e">
        <f t="shared" si="7"/>
        <v>#VALUE!</v>
      </c>
    </row>
    <row r="16" spans="1:19" x14ac:dyDescent="0.35">
      <c r="A16" s="6"/>
      <c r="B16" s="30"/>
      <c r="C16" s="30"/>
      <c r="D16" s="30"/>
      <c r="E16" s="30"/>
      <c r="F16" s="31"/>
      <c r="G16" s="20" t="e">
        <f t="shared" si="1"/>
        <v>#VALUE!</v>
      </c>
      <c r="H16" s="28"/>
      <c r="I16" s="6"/>
      <c r="M16" t="str">
        <f t="shared" si="2"/>
        <v/>
      </c>
      <c r="N16" t="str">
        <f t="shared" si="3"/>
        <v/>
      </c>
      <c r="O16" s="5" t="str">
        <f t="shared" si="4"/>
        <v/>
      </c>
      <c r="P16" t="e">
        <f t="shared" si="5"/>
        <v>#VALUE!</v>
      </c>
      <c r="Q16" t="e">
        <f t="shared" si="6"/>
        <v>#VALUE!</v>
      </c>
      <c r="R16" t="e">
        <f>Q16/E12*1000</f>
        <v>#VALUE!</v>
      </c>
      <c r="S16" t="e">
        <f t="shared" si="7"/>
        <v>#VALUE!</v>
      </c>
    </row>
    <row r="17" spans="1:19" x14ac:dyDescent="0.35">
      <c r="A17" s="40"/>
      <c r="B17" s="6"/>
      <c r="C17" s="6"/>
      <c r="D17" s="6"/>
      <c r="E17" s="30"/>
      <c r="F17" s="8"/>
      <c r="G17" s="20" t="e">
        <f t="shared" si="1"/>
        <v>#VALUE!</v>
      </c>
      <c r="H17" s="28"/>
      <c r="I17" s="6"/>
      <c r="M17" t="str">
        <f t="shared" si="2"/>
        <v/>
      </c>
      <c r="N17" t="str">
        <f t="shared" si="3"/>
        <v/>
      </c>
      <c r="O17" s="5" t="str">
        <f t="shared" si="4"/>
        <v/>
      </c>
      <c r="P17" t="e">
        <f t="shared" si="5"/>
        <v>#VALUE!</v>
      </c>
      <c r="Q17" t="e">
        <f t="shared" si="6"/>
        <v>#VALUE!</v>
      </c>
      <c r="R17" t="e">
        <f>Q17/#REF!*1000</f>
        <v>#VALUE!</v>
      </c>
      <c r="S17" t="e">
        <f t="shared" si="7"/>
        <v>#VALUE!</v>
      </c>
    </row>
    <row r="18" spans="1:19" x14ac:dyDescent="0.35">
      <c r="A18" s="7"/>
      <c r="B18" s="30"/>
      <c r="C18" s="30"/>
      <c r="D18" s="30"/>
      <c r="E18" s="30"/>
      <c r="F18" s="19"/>
      <c r="G18" s="20" t="e">
        <f t="shared" si="1"/>
        <v>#VALUE!</v>
      </c>
      <c r="H18" s="28"/>
      <c r="I18" s="6"/>
      <c r="M18" t="str">
        <f t="shared" si="2"/>
        <v/>
      </c>
      <c r="N18" t="str">
        <f t="shared" si="3"/>
        <v/>
      </c>
      <c r="O18" s="5" t="str">
        <f t="shared" si="4"/>
        <v/>
      </c>
      <c r="P18" t="e">
        <f t="shared" si="5"/>
        <v>#VALUE!</v>
      </c>
      <c r="Q18" t="e">
        <f t="shared" si="6"/>
        <v>#VALUE!</v>
      </c>
      <c r="R18" t="e">
        <f>Q18/#REF!*1000</f>
        <v>#VALUE!</v>
      </c>
      <c r="S18" t="e">
        <f t="shared" si="7"/>
        <v>#VALUE!</v>
      </c>
    </row>
    <row r="19" spans="1:19" x14ac:dyDescent="0.35">
      <c r="A19" s="7"/>
      <c r="B19" s="6"/>
      <c r="C19" s="6"/>
      <c r="D19" s="6"/>
      <c r="E19" s="6"/>
      <c r="F19" s="6"/>
      <c r="G19" s="20" t="e">
        <f t="shared" si="1"/>
        <v>#VALUE!</v>
      </c>
      <c r="H19" s="28"/>
      <c r="I19" s="6"/>
      <c r="M19" t="str">
        <f t="shared" si="2"/>
        <v/>
      </c>
      <c r="N19" t="str">
        <f t="shared" si="3"/>
        <v/>
      </c>
      <c r="O19" s="5" t="str">
        <f t="shared" si="4"/>
        <v/>
      </c>
      <c r="P19" t="e">
        <f t="shared" si="5"/>
        <v>#VALUE!</v>
      </c>
      <c r="Q19" t="e">
        <f t="shared" si="6"/>
        <v>#VALUE!</v>
      </c>
      <c r="R19" t="e">
        <f t="shared" si="0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7"/>
      <c r="B20" s="6"/>
      <c r="C20" s="6"/>
      <c r="D20" s="6"/>
      <c r="E20" s="6"/>
      <c r="F20" s="19"/>
      <c r="G20" s="29"/>
      <c r="H20" s="28"/>
      <c r="I20" s="6"/>
      <c r="M20" t="str">
        <f t="shared" si="2"/>
        <v/>
      </c>
      <c r="N20" t="str">
        <f t="shared" si="3"/>
        <v/>
      </c>
      <c r="O20" s="5" t="str">
        <f t="shared" si="4"/>
        <v/>
      </c>
      <c r="P20" t="e">
        <f t="shared" si="5"/>
        <v>#VALUE!</v>
      </c>
      <c r="Q20" t="e">
        <f t="shared" si="6"/>
        <v>#VALUE!</v>
      </c>
      <c r="R20" t="e">
        <f t="shared" si="0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2"/>
        <v/>
      </c>
      <c r="N21" t="str">
        <f t="shared" si="3"/>
        <v/>
      </c>
      <c r="O21" s="5" t="str">
        <f t="shared" si="4"/>
        <v/>
      </c>
      <c r="P21" t="e">
        <f t="shared" si="5"/>
        <v>#VALUE!</v>
      </c>
      <c r="Q21" t="e">
        <f t="shared" si="6"/>
        <v>#VALUE!</v>
      </c>
      <c r="R21" t="e">
        <f t="shared" si="0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2" sqref="A2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07421875" customWidth="1"/>
    <col min="4" max="4" width="28.69140625" customWidth="1"/>
    <col min="5" max="5" width="6.23046875" customWidth="1"/>
    <col min="6" max="6" width="10.23046875" customWidth="1"/>
    <col min="7" max="7" width="7.84375" customWidth="1"/>
    <col min="8" max="8" width="7" customWidth="1"/>
    <col min="9" max="9" width="2.69140625" style="24" customWidth="1"/>
    <col min="10" max="10" width="9.4609375" style="2" customWidth="1"/>
    <col min="11" max="11" width="13" customWidth="1"/>
    <col min="12" max="12" width="3.23046875" customWidth="1"/>
    <col min="13" max="13" width="2.53515625" customWidth="1"/>
    <col min="14" max="14" width="2.3046875" customWidth="1"/>
    <col min="15" max="15" width="2.69140625" customWidth="1"/>
    <col min="16" max="16" width="3.84375" customWidth="1"/>
    <col min="17" max="17" width="4.53515625" customWidth="1"/>
    <col min="18" max="18" width="6.23046875" customWidth="1"/>
    <col min="19" max="19" width="5.84375" customWidth="1"/>
    <col min="20" max="20" width="6" customWidth="1"/>
    <col min="21" max="21" width="5.4609375" customWidth="1"/>
  </cols>
  <sheetData>
    <row r="1" spans="1:20" ht="27.5" x14ac:dyDescent="0.55000000000000004">
      <c r="A1" s="36" t="s">
        <v>44</v>
      </c>
      <c r="H1" s="5"/>
    </row>
    <row r="2" spans="1:20" ht="28.5" thickBot="1" x14ac:dyDescent="0.65">
      <c r="A2" s="2" t="s">
        <v>33</v>
      </c>
      <c r="B2" s="1"/>
      <c r="C2" s="3" t="s">
        <v>37</v>
      </c>
      <c r="D2" t="s">
        <v>32</v>
      </c>
      <c r="H2" s="5"/>
    </row>
    <row r="3" spans="1:20" x14ac:dyDescent="0.35">
      <c r="A3" s="14" t="s">
        <v>31</v>
      </c>
      <c r="B3" s="15"/>
      <c r="C3" s="16"/>
      <c r="D3" s="15"/>
      <c r="E3" s="15"/>
      <c r="F3" s="15"/>
      <c r="G3" s="17"/>
      <c r="H3" s="25"/>
      <c r="I3" s="22"/>
      <c r="J3" s="9"/>
    </row>
    <row r="4" spans="1:20" x14ac:dyDescent="0.35">
      <c r="A4" s="10"/>
      <c r="B4" s="11"/>
      <c r="C4" s="18"/>
      <c r="D4" s="11"/>
      <c r="E4" s="11"/>
      <c r="F4" s="11"/>
      <c r="G4" s="12"/>
      <c r="H4" s="26"/>
      <c r="I4" s="23"/>
      <c r="J4" s="13"/>
    </row>
    <row r="5" spans="1:20" x14ac:dyDescent="0.35">
      <c r="A5" s="10"/>
      <c r="B5" s="11"/>
      <c r="C5" s="18"/>
      <c r="D5" s="11"/>
      <c r="E5" s="11"/>
      <c r="F5" s="11"/>
      <c r="G5" s="12"/>
      <c r="H5" s="26"/>
      <c r="I5" s="23"/>
      <c r="J5" s="13"/>
      <c r="M5" s="21" t="s">
        <v>12</v>
      </c>
    </row>
    <row r="6" spans="1:20" ht="16" thickBot="1" x14ac:dyDescent="0.4">
      <c r="A6" s="10"/>
      <c r="B6" s="11"/>
      <c r="C6" s="11"/>
      <c r="D6" s="11"/>
      <c r="E6" s="11"/>
      <c r="F6" s="50" t="s">
        <v>34</v>
      </c>
      <c r="G6" s="12"/>
      <c r="H6" s="26"/>
      <c r="I6" s="23"/>
      <c r="J6" s="13"/>
    </row>
    <row r="7" spans="1:20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8" t="s">
        <v>6</v>
      </c>
      <c r="H7" s="39" t="s">
        <v>7</v>
      </c>
      <c r="I7" s="42"/>
      <c r="J7" s="43" t="s">
        <v>8</v>
      </c>
    </row>
    <row r="8" spans="1:20" x14ac:dyDescent="0.35">
      <c r="A8" s="6"/>
      <c r="B8" s="6"/>
      <c r="C8" s="6"/>
      <c r="D8" s="6"/>
      <c r="E8" s="6"/>
      <c r="F8" s="30"/>
      <c r="G8" s="31"/>
      <c r="H8" s="20" t="e">
        <f t="shared" ref="H8:H20" si="0">T8</f>
        <v>#VALUE!</v>
      </c>
      <c r="I8" s="28" t="s">
        <v>43</v>
      </c>
      <c r="J8" s="6" t="s">
        <v>42</v>
      </c>
      <c r="N8" t="str">
        <f>LEFT(G8,1)</f>
        <v/>
      </c>
      <c r="O8" t="str">
        <f>MID(G8,3,2)</f>
        <v/>
      </c>
      <c r="P8" s="5" t="str">
        <f>RIGHT(G8,1)</f>
        <v/>
      </c>
      <c r="Q8" t="e">
        <f>(N8*60)+O8</f>
        <v>#VALUE!</v>
      </c>
      <c r="R8" t="e">
        <f>CONCATENATE(Q8,",",P8)</f>
        <v>#VALUE!</v>
      </c>
      <c r="S8" t="e">
        <f t="shared" ref="S8:S21" si="1">R8/F8*1000</f>
        <v>#VALUE!</v>
      </c>
      <c r="T8" t="e">
        <f>IF(AND(S8&gt;60,S8&lt;120),CONCATENATE("1.",IF(ROUND(S8-60,1)&lt;10,CONCATENATE("0",ROUND(S8-60,1)),ROUND(S8-60,1))),IF(AND(S8&gt;120,S8&lt;180),CONCATENATE("2.",IF(ROUND(S8-120,1)&lt;10,CONCATENATE("0",ROUND(S8-120,1)),ROUND(S8-120,1))),IF(AND(S8&gt;180,S8&lt;240),CONCATENATE("3.",IF(ROUND(S8-180,1)&lt;10,CONCATENATE("0",ROUND(S8-180,1)),ROUND(S8-180,1))),IF(AND(S8&gt;240,S8&lt;300),CONCATENATE("4.",IF(ROUND(S8-240,1)&lt;10,CONCATENATE("0",ROUND(S8-240,1)),ROUND(S8-240,1))),feil))))</f>
        <v>#VALUE!</v>
      </c>
    </row>
    <row r="9" spans="1:20" x14ac:dyDescent="0.35">
      <c r="A9" s="40"/>
      <c r="B9" s="30"/>
      <c r="C9" s="30"/>
      <c r="D9" s="30"/>
      <c r="E9" s="30"/>
      <c r="F9" s="30"/>
      <c r="G9" s="31"/>
      <c r="H9" s="20" t="e">
        <f t="shared" si="0"/>
        <v>#VALUE!</v>
      </c>
      <c r="I9" s="28"/>
      <c r="J9" s="6"/>
      <c r="N9" t="str">
        <f t="shared" ref="N9:N21" si="2">LEFT(G9,1)</f>
        <v/>
      </c>
      <c r="O9" t="str">
        <f t="shared" ref="O9:O21" si="3">MID(G9,3,2)</f>
        <v/>
      </c>
      <c r="P9" s="5" t="str">
        <f t="shared" ref="P9:P21" si="4">RIGHT(G9,1)</f>
        <v/>
      </c>
      <c r="Q9" t="e">
        <f t="shared" ref="Q9:Q21" si="5">(N9*60)+O9</f>
        <v>#VALUE!</v>
      </c>
      <c r="R9" t="e">
        <f t="shared" ref="R9:R21" si="6">CONCATENATE(Q9,",",P9)</f>
        <v>#VALUE!</v>
      </c>
      <c r="S9" t="e">
        <f t="shared" si="1"/>
        <v>#VALUE!</v>
      </c>
      <c r="T9" t="e">
        <f t="shared" ref="T9:T18" si="7">IF(AND(S9&gt;60,S9&lt;120),CONCATENATE("1.",IF(ROUND(S9-60,1)&lt;10,CONCATENATE("0",ROUND(S9-60,1)),ROUND(S9-60,1))),IF(AND(S9&gt;120,S9&lt;180),CONCATENATE("2.",IF(ROUND(S9-120,1)&lt;10,CONCATENATE("0",ROUND(S9-120,1)),ROUND(S9-120,1))),IF(AND(S9&gt;180,S9&lt;240),CONCATENATE("3.",IF(ROUND(S9-180,1)&lt;10,CONCATENATE("0",ROUND(S9-180,1)),ROUND(S9-180,1))),IF(AND(S9&gt;240,S9&lt;300),CONCATENATE("4.",IF(ROUND(S9-240,1)&lt;10,CONCATENATE("0",ROUND(S9-240,1)),ROUND(S9-240,1))),feil))))</f>
        <v>#VALUE!</v>
      </c>
    </row>
    <row r="10" spans="1:20" x14ac:dyDescent="0.35">
      <c r="A10" s="6"/>
      <c r="B10" s="6"/>
      <c r="C10" s="6"/>
      <c r="D10" s="6"/>
      <c r="E10" s="6"/>
      <c r="F10" s="30"/>
      <c r="G10" s="31"/>
      <c r="H10" s="20" t="e">
        <f t="shared" si="0"/>
        <v>#VALUE!</v>
      </c>
      <c r="I10" s="28"/>
      <c r="J10" s="6"/>
      <c r="N10" t="str">
        <f t="shared" si="2"/>
        <v/>
      </c>
      <c r="O10" t="str">
        <f t="shared" si="3"/>
        <v/>
      </c>
      <c r="P10" s="5" t="str">
        <f t="shared" si="4"/>
        <v/>
      </c>
      <c r="Q10" t="e">
        <f t="shared" si="5"/>
        <v>#VALUE!</v>
      </c>
      <c r="R10" t="e">
        <f t="shared" si="6"/>
        <v>#VALUE!</v>
      </c>
      <c r="S10" t="e">
        <f t="shared" si="1"/>
        <v>#VALUE!</v>
      </c>
      <c r="T10" t="e">
        <f t="shared" si="7"/>
        <v>#VALUE!</v>
      </c>
    </row>
    <row r="11" spans="1:20" x14ac:dyDescent="0.35">
      <c r="A11" s="40"/>
      <c r="B11" s="30"/>
      <c r="C11" s="30"/>
      <c r="D11" s="30"/>
      <c r="E11" s="30"/>
      <c r="F11" s="30"/>
      <c r="G11" s="31"/>
      <c r="H11" s="20" t="e">
        <f t="shared" si="0"/>
        <v>#VALUE!</v>
      </c>
      <c r="I11" s="28"/>
      <c r="J11" s="6"/>
      <c r="N11" t="str">
        <f t="shared" si="2"/>
        <v/>
      </c>
      <c r="O11" t="str">
        <f t="shared" si="3"/>
        <v/>
      </c>
      <c r="P11" s="5" t="str">
        <f t="shared" si="4"/>
        <v/>
      </c>
      <c r="Q11" t="e">
        <f t="shared" si="5"/>
        <v>#VALUE!</v>
      </c>
      <c r="R11" t="e">
        <f t="shared" si="6"/>
        <v>#VALUE!</v>
      </c>
      <c r="S11" t="e">
        <f t="shared" si="1"/>
        <v>#VALUE!</v>
      </c>
      <c r="T11" t="e">
        <f t="shared" si="7"/>
        <v>#VALUE!</v>
      </c>
    </row>
    <row r="12" spans="1:20" x14ac:dyDescent="0.35">
      <c r="A12" s="40"/>
      <c r="B12" s="30"/>
      <c r="C12" s="30"/>
      <c r="D12" s="30"/>
      <c r="E12" s="30"/>
      <c r="F12" s="30"/>
      <c r="G12" s="31"/>
      <c r="H12" s="20" t="e">
        <f t="shared" si="0"/>
        <v>#VALUE!</v>
      </c>
      <c r="I12" s="28"/>
      <c r="J12" s="6"/>
      <c r="N12" t="str">
        <f t="shared" si="2"/>
        <v/>
      </c>
      <c r="O12" t="str">
        <f t="shared" si="3"/>
        <v/>
      </c>
      <c r="P12" s="5" t="str">
        <f t="shared" si="4"/>
        <v/>
      </c>
      <c r="Q12" t="e">
        <f t="shared" si="5"/>
        <v>#VALUE!</v>
      </c>
      <c r="R12" t="e">
        <f t="shared" si="6"/>
        <v>#VALUE!</v>
      </c>
      <c r="S12" t="e">
        <f t="shared" si="1"/>
        <v>#VALUE!</v>
      </c>
      <c r="T12" t="e">
        <f t="shared" si="7"/>
        <v>#VALUE!</v>
      </c>
    </row>
    <row r="13" spans="1:20" x14ac:dyDescent="0.35">
      <c r="A13" s="6"/>
      <c r="B13" s="6"/>
      <c r="C13" s="6"/>
      <c r="D13" s="6"/>
      <c r="E13" s="6"/>
      <c r="F13" s="6"/>
      <c r="G13" s="31"/>
      <c r="H13" s="20" t="e">
        <f t="shared" si="0"/>
        <v>#VALUE!</v>
      </c>
      <c r="I13" s="28"/>
      <c r="J13" s="6"/>
      <c r="N13" t="str">
        <f t="shared" si="2"/>
        <v/>
      </c>
      <c r="O13" t="str">
        <f t="shared" si="3"/>
        <v/>
      </c>
      <c r="P13" s="5" t="str">
        <f t="shared" si="4"/>
        <v/>
      </c>
      <c r="Q13" t="e">
        <f t="shared" si="5"/>
        <v>#VALUE!</v>
      </c>
      <c r="R13" t="e">
        <f t="shared" si="6"/>
        <v>#VALUE!</v>
      </c>
      <c r="S13" t="e">
        <f>R13/F10*1000</f>
        <v>#VALUE!</v>
      </c>
      <c r="T13" t="e">
        <f t="shared" si="7"/>
        <v>#VALUE!</v>
      </c>
    </row>
    <row r="14" spans="1:20" x14ac:dyDescent="0.35">
      <c r="A14" s="6"/>
      <c r="B14" s="6"/>
      <c r="C14" s="6"/>
      <c r="D14" s="6"/>
      <c r="E14" s="6"/>
      <c r="F14" s="6"/>
      <c r="G14" s="31"/>
      <c r="H14" s="20" t="e">
        <f t="shared" si="0"/>
        <v>#VALUE!</v>
      </c>
      <c r="I14" s="28"/>
      <c r="J14" s="6"/>
      <c r="N14" t="str">
        <f t="shared" si="2"/>
        <v/>
      </c>
      <c r="O14" t="str">
        <f t="shared" si="3"/>
        <v/>
      </c>
      <c r="P14" s="5" t="str">
        <f t="shared" si="4"/>
        <v/>
      </c>
      <c r="Q14" t="e">
        <f t="shared" si="5"/>
        <v>#VALUE!</v>
      </c>
      <c r="R14" t="e">
        <f t="shared" si="6"/>
        <v>#VALUE!</v>
      </c>
      <c r="S14" t="e">
        <f>R14/F11*1000</f>
        <v>#VALUE!</v>
      </c>
      <c r="T14" t="e">
        <f t="shared" si="7"/>
        <v>#VALUE!</v>
      </c>
    </row>
    <row r="15" spans="1:20" x14ac:dyDescent="0.35">
      <c r="A15" s="6"/>
      <c r="B15" s="30"/>
      <c r="C15" s="30"/>
      <c r="D15" s="30"/>
      <c r="E15" s="30"/>
      <c r="F15" s="30"/>
      <c r="G15" s="31"/>
      <c r="H15" s="20" t="e">
        <f t="shared" si="0"/>
        <v>#VALUE!</v>
      </c>
      <c r="I15" s="28"/>
      <c r="J15" s="6"/>
      <c r="N15" t="str">
        <f t="shared" si="2"/>
        <v/>
      </c>
      <c r="O15" t="str">
        <f t="shared" si="3"/>
        <v/>
      </c>
      <c r="P15" s="5" t="str">
        <f t="shared" si="4"/>
        <v/>
      </c>
      <c r="Q15" t="e">
        <f t="shared" si="5"/>
        <v>#VALUE!</v>
      </c>
      <c r="R15" t="e">
        <f t="shared" si="6"/>
        <v>#VALUE!</v>
      </c>
      <c r="S15" t="e">
        <f>R15/F17*1000</f>
        <v>#VALUE!</v>
      </c>
      <c r="T15" t="e">
        <f t="shared" si="7"/>
        <v>#VALUE!</v>
      </c>
    </row>
    <row r="16" spans="1:20" x14ac:dyDescent="0.35">
      <c r="A16" s="6"/>
      <c r="B16" s="30"/>
      <c r="C16" s="30"/>
      <c r="D16" s="30"/>
      <c r="E16" s="30"/>
      <c r="F16" s="30"/>
      <c r="G16" s="31"/>
      <c r="H16" s="20" t="e">
        <f t="shared" si="0"/>
        <v>#VALUE!</v>
      </c>
      <c r="I16" s="28"/>
      <c r="J16" s="6"/>
      <c r="N16" t="str">
        <f t="shared" si="2"/>
        <v/>
      </c>
      <c r="O16" t="str">
        <f t="shared" si="3"/>
        <v/>
      </c>
      <c r="P16" s="5" t="str">
        <f t="shared" si="4"/>
        <v/>
      </c>
      <c r="Q16" t="e">
        <f t="shared" si="5"/>
        <v>#VALUE!</v>
      </c>
      <c r="R16" t="e">
        <f t="shared" si="6"/>
        <v>#VALUE!</v>
      </c>
      <c r="S16" t="e">
        <f>R16/F12*1000</f>
        <v>#VALUE!</v>
      </c>
      <c r="T16" t="e">
        <f t="shared" si="7"/>
        <v>#VALUE!</v>
      </c>
    </row>
    <row r="17" spans="1:20" x14ac:dyDescent="0.35">
      <c r="A17" s="40"/>
      <c r="B17" s="6"/>
      <c r="C17" s="6"/>
      <c r="D17" s="6"/>
      <c r="E17" s="6"/>
      <c r="F17" s="30"/>
      <c r="G17" s="8"/>
      <c r="H17" s="20" t="e">
        <f t="shared" si="0"/>
        <v>#VALUE!</v>
      </c>
      <c r="I17" s="28"/>
      <c r="J17" s="6"/>
      <c r="N17" t="str">
        <f t="shared" si="2"/>
        <v/>
      </c>
      <c r="O17" t="str">
        <f t="shared" si="3"/>
        <v/>
      </c>
      <c r="P17" s="5" t="str">
        <f t="shared" si="4"/>
        <v/>
      </c>
      <c r="Q17" t="e">
        <f t="shared" si="5"/>
        <v>#VALUE!</v>
      </c>
      <c r="R17" t="e">
        <f t="shared" si="6"/>
        <v>#VALUE!</v>
      </c>
      <c r="S17" t="e">
        <f>R17/#REF!*1000</f>
        <v>#VALUE!</v>
      </c>
      <c r="T17" t="e">
        <f t="shared" si="7"/>
        <v>#VALUE!</v>
      </c>
    </row>
    <row r="18" spans="1:20" x14ac:dyDescent="0.35">
      <c r="A18" s="7"/>
      <c r="B18" s="30"/>
      <c r="C18" s="30"/>
      <c r="D18" s="30"/>
      <c r="E18" s="30"/>
      <c r="F18" s="30"/>
      <c r="G18" s="19"/>
      <c r="H18" s="20" t="e">
        <f t="shared" si="0"/>
        <v>#VALUE!</v>
      </c>
      <c r="I18" s="28"/>
      <c r="J18" s="6"/>
      <c r="N18" t="str">
        <f t="shared" si="2"/>
        <v/>
      </c>
      <c r="O18" t="str">
        <f t="shared" si="3"/>
        <v/>
      </c>
      <c r="P18" s="5" t="str">
        <f t="shared" si="4"/>
        <v/>
      </c>
      <c r="Q18" t="e">
        <f t="shared" si="5"/>
        <v>#VALUE!</v>
      </c>
      <c r="R18" t="e">
        <f t="shared" si="6"/>
        <v>#VALUE!</v>
      </c>
      <c r="S18" t="e">
        <f>R18/#REF!*1000</f>
        <v>#VALUE!</v>
      </c>
      <c r="T18" t="e">
        <f t="shared" si="7"/>
        <v>#VALUE!</v>
      </c>
    </row>
    <row r="19" spans="1:20" x14ac:dyDescent="0.35">
      <c r="A19" s="7"/>
      <c r="B19" s="6"/>
      <c r="C19" s="6"/>
      <c r="D19" s="6"/>
      <c r="E19" s="6"/>
      <c r="F19" s="6"/>
      <c r="G19" s="6"/>
      <c r="H19" s="20" t="e">
        <f t="shared" si="0"/>
        <v>#VALUE!</v>
      </c>
      <c r="I19" s="28"/>
      <c r="J19" s="6"/>
      <c r="N19" t="str">
        <f t="shared" si="2"/>
        <v/>
      </c>
      <c r="O19" t="str">
        <f t="shared" si="3"/>
        <v/>
      </c>
      <c r="P19" s="5" t="str">
        <f t="shared" si="4"/>
        <v/>
      </c>
      <c r="Q19" t="e">
        <f t="shared" si="5"/>
        <v>#VALUE!</v>
      </c>
      <c r="R19" t="e">
        <f t="shared" si="6"/>
        <v>#VALUE!</v>
      </c>
      <c r="S19" t="e">
        <f t="shared" si="1"/>
        <v>#VALUE!</v>
      </c>
      <c r="T19" t="e">
        <f>IF(AND(S19&gt;60,S19&lt;120),CONCATENATE("1.",IF(ROUND(S19-60,1)&lt;10,CONCATENATE("0",ROUND(S19-60,1)),ROUND(S19-60,1))),IF(AND(S19&gt;120,S19&lt;180),CONCATENATE("2.",IF(ROUND(S19-120,1)&lt;10,CONCATENATE("0",ROUND(S19-120,1)),ROUND(S19-120,1))),IF(AND(S19&gt;180,S19&lt;240),CONCATENATE("3.",IF(ROUND(S19-180,1)&lt;10,CONCATENATE("0",ROUND(S19-180,1)),ROUND(S19-180,1))),IF(AND(S19&gt;240,S19&lt;300),CONCATENATE("4.",IF(ROUND(S19-240,1)&lt;10,CONCATENATE("0",ROUND(S19-240,1)),ROUND(S19-240,1))),feil))))</f>
        <v>#VALUE!</v>
      </c>
    </row>
    <row r="20" spans="1:20" x14ac:dyDescent="0.35">
      <c r="A20" s="7"/>
      <c r="B20" s="6"/>
      <c r="C20" s="6"/>
      <c r="D20" s="6"/>
      <c r="E20" s="6"/>
      <c r="F20" s="6"/>
      <c r="G20" s="19"/>
      <c r="H20" s="20" t="e">
        <f t="shared" si="0"/>
        <v>#VALUE!</v>
      </c>
      <c r="I20" s="28"/>
      <c r="J20" s="6"/>
      <c r="N20" t="str">
        <f t="shared" si="2"/>
        <v/>
      </c>
      <c r="O20" t="str">
        <f t="shared" si="3"/>
        <v/>
      </c>
      <c r="P20" s="5" t="str">
        <f t="shared" si="4"/>
        <v/>
      </c>
      <c r="Q20" t="e">
        <f t="shared" si="5"/>
        <v>#VALUE!</v>
      </c>
      <c r="R20" t="e">
        <f t="shared" si="6"/>
        <v>#VALUE!</v>
      </c>
      <c r="S20" t="e">
        <f t="shared" si="1"/>
        <v>#VALUE!</v>
      </c>
      <c r="T20" t="e">
        <f>IF(AND(S20&gt;60,S20&lt;120),CONCATENATE("1.",IF(ROUND(S20-60,1)&lt;10,CONCATENATE("0",ROUND(S20-60,1)),ROUND(S20-60,1))),IF(AND(S20&gt;120,S20&lt;180),CONCATENATE("2.",IF(ROUND(S20-120,1)&lt;10,CONCATENATE("0",ROUND(S20-120,1)),ROUND(S20-120,1))),IF(AND(S20&gt;180,S20&lt;240),CONCATENATE("3.",IF(ROUND(S20-180,1)&lt;10,CONCATENATE("0",ROUND(S20-180,1)),ROUND(S20-180,1))),IF(AND(S20&gt;240,S20&lt;300),CONCATENATE("4.",IF(ROUND(S20-240,1)&lt;10,CONCATENATE("0",ROUND(S20-240,1)),ROUND(S20-240,1))),feil))))</f>
        <v>#VALUE!</v>
      </c>
    </row>
    <row r="21" spans="1:20" x14ac:dyDescent="0.35">
      <c r="A21" s="7"/>
      <c r="B21" s="6"/>
      <c r="C21" s="6"/>
      <c r="D21" s="6"/>
      <c r="E21" s="6"/>
      <c r="F21" s="6"/>
      <c r="G21" s="19"/>
      <c r="H21" s="29"/>
      <c r="I21" s="28"/>
      <c r="J21" s="6"/>
      <c r="N21" t="str">
        <f t="shared" si="2"/>
        <v/>
      </c>
      <c r="O21" t="str">
        <f t="shared" si="3"/>
        <v/>
      </c>
      <c r="P21" s="5" t="str">
        <f t="shared" si="4"/>
        <v/>
      </c>
      <c r="Q21" t="e">
        <f t="shared" si="5"/>
        <v>#VALUE!</v>
      </c>
      <c r="R21" t="e">
        <f t="shared" si="6"/>
        <v>#VALUE!</v>
      </c>
      <c r="S21" t="e">
        <f t="shared" si="1"/>
        <v>#VALUE!</v>
      </c>
      <c r="T21" t="e">
        <f>IF(AND(S21&gt;60,S21&lt;120),CONCATENATE("1.",IF(ROUND(S21-60,1)&lt;10,CONCATENATE("0",ROUND(S21-60,1)),ROUND(S21-60,1))),IF(AND(S21&gt;120,S21&lt;180),CONCATENATE("2.",IF(ROUND(S21-120,1)&lt;10,CONCATENATE("0",ROUND(S21-120,1)),ROUND(S21-120,1))),IF(AND(S21&gt;180,S21&lt;240),CONCATENATE("3.",IF(ROUND(S21-180,1)&lt;10,CONCATENATE("0",ROUND(S21-180,1)),ROUND(S21-180,1))),IF(AND(S21&gt;240,S21&lt;300),CONCATENATE("4.",IF(ROUND(S21-240,1)&lt;10,CONCATENATE("0",ROUND(S21-240,1)),ROUND(S21-240,1))),feil))))</f>
        <v>#VALUE!</v>
      </c>
    </row>
    <row r="22" spans="1:20" x14ac:dyDescent="0.35">
      <c r="A22" s="3" t="s">
        <v>9</v>
      </c>
      <c r="H22" s="5"/>
      <c r="Q22" s="5"/>
    </row>
    <row r="23" spans="1:20" x14ac:dyDescent="0.35">
      <c r="A23" s="2"/>
      <c r="H23" s="5"/>
      <c r="Q23" s="5"/>
    </row>
    <row r="24" spans="1:20" x14ac:dyDescent="0.35">
      <c r="A24" s="2"/>
      <c r="H24" s="5"/>
    </row>
    <row r="25" spans="1:20" x14ac:dyDescent="0.35">
      <c r="A25" s="2"/>
      <c r="F25" t="s">
        <v>11</v>
      </c>
      <c r="H25" s="5"/>
    </row>
    <row r="26" spans="1:20" x14ac:dyDescent="0.35">
      <c r="A26" s="2"/>
      <c r="F26" t="s">
        <v>10</v>
      </c>
      <c r="H26" s="5"/>
    </row>
    <row r="27" spans="1:20" x14ac:dyDescent="0.35">
      <c r="A27" s="4"/>
      <c r="H27" s="5"/>
    </row>
    <row r="28" spans="1:20" x14ac:dyDescent="0.35">
      <c r="A28" s="2"/>
      <c r="H28" s="5"/>
    </row>
  </sheetData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0" zoomScaleNormal="110" workbookViewId="0">
      <selection activeCell="A9" sqref="A9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3.765625" customWidth="1"/>
    <col min="4" max="4" width="33.3046875" customWidth="1"/>
    <col min="5" max="5" width="8.07421875" customWidth="1"/>
    <col min="6" max="6" width="7.84375" customWidth="1"/>
    <col min="7" max="7" width="7" customWidth="1"/>
    <col min="8" max="8" width="2.69140625" style="24" customWidth="1"/>
    <col min="9" max="9" width="7.230468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2</v>
      </c>
      <c r="C2" s="3" t="s">
        <v>114</v>
      </c>
      <c r="D2" t="s">
        <v>56</v>
      </c>
      <c r="E2" t="s">
        <v>47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149999999999999" customHeight="1" x14ac:dyDescent="0.35">
      <c r="A8" s="64">
        <v>1</v>
      </c>
      <c r="B8" s="64">
        <v>8</v>
      </c>
      <c r="C8" s="64" t="s">
        <v>113</v>
      </c>
      <c r="D8" s="64" t="s">
        <v>88</v>
      </c>
      <c r="E8" s="64">
        <v>2160</v>
      </c>
      <c r="F8" s="69" t="s">
        <v>160</v>
      </c>
      <c r="G8" s="71" t="s">
        <v>168</v>
      </c>
      <c r="H8" s="60"/>
      <c r="I8" s="61">
        <v>4000</v>
      </c>
      <c r="M8" t="str">
        <f>LEFT(F8,1)</f>
        <v>2</v>
      </c>
      <c r="N8" t="str">
        <f>MID(F8,3,2)</f>
        <v>52</v>
      </c>
      <c r="O8" s="5" t="str">
        <f>RIGHT(F8,1)</f>
        <v>7</v>
      </c>
      <c r="P8">
        <f>(M8*60)+N8</f>
        <v>172</v>
      </c>
      <c r="Q8" t="str">
        <f>CONCATENATE(P8,",",O8)</f>
        <v>172,7</v>
      </c>
      <c r="R8">
        <f t="shared" ref="R8:R17" si="0">Q8/E8*1000</f>
        <v>79.953703703703695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1.20</v>
      </c>
    </row>
    <row r="9" spans="1:19" ht="17.149999999999999" customHeight="1" x14ac:dyDescent="0.35">
      <c r="A9" s="70">
        <v>2</v>
      </c>
      <c r="B9" s="64">
        <v>2</v>
      </c>
      <c r="C9" s="64" t="s">
        <v>102</v>
      </c>
      <c r="D9" s="64" t="s">
        <v>103</v>
      </c>
      <c r="E9" s="67">
        <v>2100</v>
      </c>
      <c r="F9" s="69" t="s">
        <v>161</v>
      </c>
      <c r="G9" s="71" t="str">
        <f t="shared" ref="G8:G15" si="1">S9</f>
        <v>1.22,3</v>
      </c>
      <c r="H9" s="28"/>
      <c r="I9" s="61">
        <v>2000</v>
      </c>
      <c r="M9" t="str">
        <f t="shared" ref="M9:M21" si="2">LEFT(F9,1)</f>
        <v>2</v>
      </c>
      <c r="N9" t="str">
        <f t="shared" ref="N9:N21" si="3">MID(F9,3,2)</f>
        <v>52</v>
      </c>
      <c r="O9" s="5" t="str">
        <f t="shared" ref="O9:O21" si="4">RIGHT(F9,1)</f>
        <v>8</v>
      </c>
      <c r="P9">
        <f t="shared" ref="P9:P21" si="5">(M9*60)+N9</f>
        <v>172</v>
      </c>
      <c r="Q9" t="str">
        <f t="shared" ref="Q9:Q21" si="6">CONCATENATE(P9,",",O9)</f>
        <v>172,8</v>
      </c>
      <c r="R9">
        <f t="shared" si="0"/>
        <v>82.285714285714292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1.22,3</v>
      </c>
    </row>
    <row r="10" spans="1:19" ht="17.149999999999999" customHeight="1" x14ac:dyDescent="0.35">
      <c r="A10" s="64">
        <v>3</v>
      </c>
      <c r="B10" s="64">
        <v>4</v>
      </c>
      <c r="C10" s="64" t="s">
        <v>106</v>
      </c>
      <c r="D10" s="64" t="s">
        <v>107</v>
      </c>
      <c r="E10" s="64">
        <v>2120</v>
      </c>
      <c r="F10" s="69" t="s">
        <v>162</v>
      </c>
      <c r="G10" s="71" t="str">
        <f t="shared" si="1"/>
        <v>1.21,6</v>
      </c>
      <c r="H10" s="28"/>
      <c r="I10" s="61">
        <v>1350</v>
      </c>
      <c r="M10" t="str">
        <f t="shared" si="2"/>
        <v>2</v>
      </c>
      <c r="N10" t="str">
        <f t="shared" si="3"/>
        <v>53</v>
      </c>
      <c r="O10" s="5" t="str">
        <f t="shared" si="4"/>
        <v>0</v>
      </c>
      <c r="P10">
        <f t="shared" si="5"/>
        <v>173</v>
      </c>
      <c r="Q10" t="str">
        <f t="shared" si="6"/>
        <v>173,0</v>
      </c>
      <c r="R10">
        <f t="shared" si="0"/>
        <v>81.603773584905653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1.21,6</v>
      </c>
    </row>
    <row r="11" spans="1:19" ht="17.149999999999999" customHeight="1" x14ac:dyDescent="0.35">
      <c r="A11" s="64">
        <v>4</v>
      </c>
      <c r="B11" s="64">
        <v>5</v>
      </c>
      <c r="C11" s="64" t="s">
        <v>108</v>
      </c>
      <c r="D11" s="64" t="s">
        <v>109</v>
      </c>
      <c r="E11" s="64">
        <v>2120</v>
      </c>
      <c r="F11" s="64" t="s">
        <v>163</v>
      </c>
      <c r="G11" s="71" t="str">
        <f t="shared" si="1"/>
        <v>1.21,8</v>
      </c>
      <c r="H11" s="28"/>
      <c r="I11" s="61">
        <v>1000</v>
      </c>
      <c r="M11" t="str">
        <f t="shared" si="2"/>
        <v>2</v>
      </c>
      <c r="N11" t="str">
        <f t="shared" si="3"/>
        <v>53</v>
      </c>
      <c r="O11" s="5" t="str">
        <f t="shared" si="4"/>
        <v>4</v>
      </c>
      <c r="P11">
        <f t="shared" si="5"/>
        <v>173</v>
      </c>
      <c r="Q11" t="str">
        <f t="shared" si="6"/>
        <v>173,4</v>
      </c>
      <c r="R11">
        <f t="shared" si="0"/>
        <v>81.79245283018868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1.21,8</v>
      </c>
    </row>
    <row r="12" spans="1:19" ht="17.149999999999999" customHeight="1" x14ac:dyDescent="0.35">
      <c r="A12" s="68">
        <v>5</v>
      </c>
      <c r="B12" s="64">
        <v>3</v>
      </c>
      <c r="C12" s="64" t="s">
        <v>104</v>
      </c>
      <c r="D12" s="64" t="s">
        <v>105</v>
      </c>
      <c r="E12" s="67">
        <v>2100</v>
      </c>
      <c r="F12" s="64" t="s">
        <v>164</v>
      </c>
      <c r="G12" s="71" t="str">
        <f t="shared" si="1"/>
        <v>1.22,7</v>
      </c>
      <c r="H12" s="28"/>
      <c r="I12" s="61">
        <v>800</v>
      </c>
      <c r="M12" t="str">
        <f t="shared" si="2"/>
        <v>2</v>
      </c>
      <c r="N12" t="str">
        <f t="shared" si="3"/>
        <v>53</v>
      </c>
      <c r="O12" s="5" t="str">
        <f t="shared" si="4"/>
        <v>6</v>
      </c>
      <c r="P12">
        <f t="shared" si="5"/>
        <v>173</v>
      </c>
      <c r="Q12" t="str">
        <f t="shared" si="6"/>
        <v>173,6</v>
      </c>
      <c r="R12">
        <f t="shared" si="0"/>
        <v>82.666666666666671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1.22,7</v>
      </c>
    </row>
    <row r="13" spans="1:19" ht="17.149999999999999" customHeight="1" x14ac:dyDescent="0.35">
      <c r="A13" s="64"/>
      <c r="B13" s="64">
        <v>6</v>
      </c>
      <c r="C13" s="64" t="s">
        <v>110</v>
      </c>
      <c r="D13" s="64" t="s">
        <v>86</v>
      </c>
      <c r="E13" s="64">
        <v>2140</v>
      </c>
      <c r="F13" s="64" t="s">
        <v>165</v>
      </c>
      <c r="G13" s="71" t="str">
        <f t="shared" si="1"/>
        <v>1.21,2</v>
      </c>
      <c r="H13" s="60"/>
      <c r="I13" s="61"/>
      <c r="M13" t="str">
        <f t="shared" si="2"/>
        <v>2</v>
      </c>
      <c r="N13" t="str">
        <f t="shared" si="3"/>
        <v>53</v>
      </c>
      <c r="O13" s="5" t="str">
        <f t="shared" si="4"/>
        <v>7</v>
      </c>
      <c r="P13">
        <f t="shared" si="5"/>
        <v>173</v>
      </c>
      <c r="Q13" t="str">
        <f t="shared" si="6"/>
        <v>173,7</v>
      </c>
      <c r="R13">
        <f t="shared" si="0"/>
        <v>81.168224299065415</v>
      </c>
      <c r="S13" t="str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1.21,2</v>
      </c>
    </row>
    <row r="14" spans="1:19" ht="17.149999999999999" customHeight="1" x14ac:dyDescent="0.35">
      <c r="A14" s="40"/>
      <c r="B14" s="64">
        <v>1</v>
      </c>
      <c r="C14" s="64" t="s">
        <v>100</v>
      </c>
      <c r="D14" s="64" t="s">
        <v>101</v>
      </c>
      <c r="E14" s="67">
        <v>2100</v>
      </c>
      <c r="F14" s="64" t="s">
        <v>166</v>
      </c>
      <c r="G14" s="71" t="str">
        <f t="shared" si="1"/>
        <v>1.23,1</v>
      </c>
      <c r="H14" s="60"/>
      <c r="I14" s="61"/>
      <c r="M14" t="str">
        <f t="shared" si="2"/>
        <v>2</v>
      </c>
      <c r="N14" t="str">
        <f t="shared" si="3"/>
        <v>54</v>
      </c>
      <c r="O14" s="5" t="str">
        <f t="shared" si="4"/>
        <v>6</v>
      </c>
      <c r="P14">
        <f t="shared" si="5"/>
        <v>174</v>
      </c>
      <c r="Q14" t="str">
        <f t="shared" si="6"/>
        <v>174,6</v>
      </c>
      <c r="R14">
        <f t="shared" si="0"/>
        <v>83.142857142857139</v>
      </c>
      <c r="S14" t="str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1.23,1</v>
      </c>
    </row>
    <row r="15" spans="1:19" ht="17.5" x14ac:dyDescent="0.35">
      <c r="A15" s="64"/>
      <c r="B15" s="64">
        <v>7</v>
      </c>
      <c r="C15" s="64" t="s">
        <v>111</v>
      </c>
      <c r="D15" s="64" t="s">
        <v>112</v>
      </c>
      <c r="E15" s="64">
        <v>2140</v>
      </c>
      <c r="F15" s="64" t="s">
        <v>167</v>
      </c>
      <c r="G15" s="71" t="s">
        <v>169</v>
      </c>
      <c r="H15" s="60"/>
      <c r="I15" s="7"/>
      <c r="M15" t="str">
        <f t="shared" si="2"/>
        <v>2</v>
      </c>
      <c r="N15" t="str">
        <f t="shared" si="3"/>
        <v>59</v>
      </c>
      <c r="O15" s="5" t="str">
        <f t="shared" si="4"/>
        <v>7</v>
      </c>
      <c r="P15">
        <f t="shared" si="5"/>
        <v>179</v>
      </c>
      <c r="Q15" t="str">
        <f t="shared" si="6"/>
        <v>179,7</v>
      </c>
      <c r="R15">
        <f t="shared" si="0"/>
        <v>83.971962616822424</v>
      </c>
      <c r="S15" t="str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1.24</v>
      </c>
    </row>
    <row r="16" spans="1:19" x14ac:dyDescent="0.35">
      <c r="A16" s="6"/>
      <c r="B16" s="57"/>
      <c r="C16" s="57"/>
      <c r="D16" s="57"/>
      <c r="E16" s="57"/>
      <c r="F16" s="58"/>
      <c r="G16" s="59"/>
      <c r="H16" s="60"/>
      <c r="I16" s="61"/>
      <c r="M16" t="str">
        <f t="shared" si="2"/>
        <v/>
      </c>
      <c r="N16" t="str">
        <f t="shared" si="3"/>
        <v/>
      </c>
      <c r="O16" s="5" t="str">
        <f t="shared" si="4"/>
        <v/>
      </c>
      <c r="P16" t="e">
        <f t="shared" si="5"/>
        <v>#VALUE!</v>
      </c>
      <c r="Q16" t="e">
        <f t="shared" si="6"/>
        <v>#VALUE!</v>
      </c>
      <c r="R16" t="e">
        <f t="shared" si="0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ht="17.5" x14ac:dyDescent="0.35">
      <c r="A17" s="40"/>
      <c r="B17" s="64"/>
      <c r="C17" s="64"/>
      <c r="D17" s="64"/>
      <c r="E17" s="67"/>
      <c r="F17" s="63"/>
      <c r="G17" s="59"/>
      <c r="H17" s="60"/>
      <c r="I17" s="61"/>
      <c r="M17" t="str">
        <f t="shared" si="2"/>
        <v/>
      </c>
      <c r="N17" t="str">
        <f t="shared" si="3"/>
        <v/>
      </c>
      <c r="O17" s="5" t="str">
        <f t="shared" si="4"/>
        <v/>
      </c>
      <c r="P17" t="e">
        <f t="shared" si="5"/>
        <v>#VALUE!</v>
      </c>
      <c r="Q17" t="e">
        <f t="shared" si="6"/>
        <v>#VALUE!</v>
      </c>
      <c r="R17" t="e">
        <f t="shared" si="0"/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ht="17.5" x14ac:dyDescent="0.35">
      <c r="A18" s="7"/>
      <c r="B18" s="68"/>
      <c r="C18" s="68"/>
      <c r="D18" s="68"/>
      <c r="E18" s="33"/>
      <c r="F18" s="19"/>
      <c r="G18" s="59"/>
      <c r="H18" s="60"/>
      <c r="I18" s="61">
        <f>SUM(I8:I17)</f>
        <v>9150</v>
      </c>
      <c r="M18" t="str">
        <f t="shared" si="2"/>
        <v/>
      </c>
      <c r="N18" t="str">
        <f t="shared" si="3"/>
        <v/>
      </c>
      <c r="O18" s="5" t="str">
        <f t="shared" si="4"/>
        <v/>
      </c>
      <c r="P18" t="e">
        <f t="shared" si="5"/>
        <v>#VALUE!</v>
      </c>
      <c r="Q18" t="e">
        <f t="shared" si="6"/>
        <v>#VALUE!</v>
      </c>
      <c r="R18" t="e">
        <f>Q18/#REF!*1000</f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7"/>
      <c r="B19" s="61"/>
      <c r="C19" s="61"/>
      <c r="D19" s="61"/>
      <c r="E19" s="61"/>
      <c r="F19" s="61"/>
      <c r="G19" s="59"/>
      <c r="H19" s="60"/>
      <c r="I19" s="7"/>
      <c r="M19" t="str">
        <f t="shared" si="2"/>
        <v/>
      </c>
      <c r="N19" t="str">
        <f t="shared" si="3"/>
        <v/>
      </c>
      <c r="O19" s="5" t="str">
        <f t="shared" si="4"/>
        <v/>
      </c>
      <c r="P19" t="e">
        <f t="shared" si="5"/>
        <v>#VALUE!</v>
      </c>
      <c r="Q19" t="e">
        <f t="shared" si="6"/>
        <v>#VALUE!</v>
      </c>
      <c r="R19" t="e">
        <f t="shared" ref="R19:R21" si="7">Q19/E19*1000</f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7"/>
      <c r="B20" s="6"/>
      <c r="C20" s="6"/>
      <c r="D20" s="6"/>
      <c r="E20" s="6"/>
      <c r="F20" s="19"/>
      <c r="G20" s="20"/>
      <c r="H20" s="28"/>
      <c r="I20" s="6"/>
      <c r="M20" t="str">
        <f t="shared" si="2"/>
        <v/>
      </c>
      <c r="N20" t="str">
        <f t="shared" si="3"/>
        <v/>
      </c>
      <c r="O20" s="5" t="str">
        <f t="shared" si="4"/>
        <v/>
      </c>
      <c r="P20" t="e">
        <f t="shared" si="5"/>
        <v>#VALUE!</v>
      </c>
      <c r="Q20" t="e">
        <f t="shared" si="6"/>
        <v>#VALUE!</v>
      </c>
      <c r="R20" t="e">
        <f t="shared" si="7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2"/>
        <v/>
      </c>
      <c r="N21" t="str">
        <f t="shared" si="3"/>
        <v/>
      </c>
      <c r="O21" s="5" t="str">
        <f t="shared" si="4"/>
        <v/>
      </c>
      <c r="P21" t="e">
        <f t="shared" si="5"/>
        <v>#VALUE!</v>
      </c>
      <c r="Q21" t="e">
        <f t="shared" si="6"/>
        <v>#VALUE!</v>
      </c>
      <c r="R21" t="e">
        <f t="shared" si="7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5">
    <sortCondition ref="A8:A15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0" zoomScaleNormal="110" workbookViewId="0">
      <selection activeCell="A12" sqref="A12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23046875" customWidth="1"/>
    <col min="4" max="4" width="34.23046875" customWidth="1"/>
    <col min="5" max="5" width="8.07421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3</v>
      </c>
      <c r="C2" s="3" t="s">
        <v>115</v>
      </c>
      <c r="D2" t="s">
        <v>49</v>
      </c>
      <c r="E2" t="s">
        <v>54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149999999999999" customHeight="1" x14ac:dyDescent="0.35">
      <c r="A8" s="40">
        <v>1</v>
      </c>
      <c r="B8" s="64">
        <v>1</v>
      </c>
      <c r="C8" s="64" t="s">
        <v>116</v>
      </c>
      <c r="D8" s="64" t="s">
        <v>88</v>
      </c>
      <c r="E8" s="57">
        <v>2100</v>
      </c>
      <c r="F8" s="31" t="s">
        <v>170</v>
      </c>
      <c r="G8" s="59" t="str">
        <f>S8</f>
        <v>1.31,2</v>
      </c>
      <c r="H8" s="60" t="s">
        <v>75</v>
      </c>
      <c r="I8" s="61">
        <v>4000</v>
      </c>
      <c r="M8" t="str">
        <f>LEFT(F8,1)</f>
        <v>3</v>
      </c>
      <c r="N8" t="str">
        <f>MID(F8,3,2)</f>
        <v>11</v>
      </c>
      <c r="O8" s="5" t="str">
        <f>RIGHT(F8,1)</f>
        <v>6</v>
      </c>
      <c r="P8">
        <f>(M8*60)+N8</f>
        <v>191</v>
      </c>
      <c r="Q8" t="str">
        <f>CONCATENATE(P8,",",O8)</f>
        <v>191,6</v>
      </c>
      <c r="R8">
        <f t="shared" ref="R8" si="0">Q8/E8*1000</f>
        <v>91.238095238095227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1.31,2</v>
      </c>
    </row>
    <row r="9" spans="1:19" ht="17.149999999999999" customHeight="1" x14ac:dyDescent="0.35">
      <c r="A9" s="40">
        <v>2</v>
      </c>
      <c r="B9" s="64">
        <v>3</v>
      </c>
      <c r="C9" s="64" t="s">
        <v>120</v>
      </c>
      <c r="D9" s="64" t="s">
        <v>109</v>
      </c>
      <c r="E9" s="57">
        <v>2100</v>
      </c>
      <c r="F9" s="31" t="s">
        <v>171</v>
      </c>
      <c r="G9" s="59" t="str">
        <f>S9</f>
        <v>1.31,4</v>
      </c>
      <c r="H9" s="60"/>
      <c r="I9" s="61">
        <v>2000</v>
      </c>
      <c r="M9" t="str">
        <f t="shared" ref="M9:M16" si="1">LEFT(F9,1)</f>
        <v>3</v>
      </c>
      <c r="N9" t="str">
        <f t="shared" ref="N9:N16" si="2">MID(F9,3,2)</f>
        <v>11</v>
      </c>
      <c r="O9" s="5" t="str">
        <f t="shared" ref="O9:O16" si="3">RIGHT(F9,1)</f>
        <v>9</v>
      </c>
      <c r="P9">
        <f t="shared" ref="P9:P16" si="4">(M9*60)+N9</f>
        <v>191</v>
      </c>
      <c r="Q9" t="str">
        <f t="shared" ref="Q9:Q16" si="5">CONCATENATE(P9,",",O9)</f>
        <v>191,9</v>
      </c>
      <c r="R9">
        <f t="shared" ref="R9:R16" si="6">Q9/E9*1000</f>
        <v>91.38095238095238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1.31,4</v>
      </c>
    </row>
    <row r="10" spans="1:19" ht="17.149999999999999" customHeight="1" x14ac:dyDescent="0.35">
      <c r="A10" s="6">
        <v>3</v>
      </c>
      <c r="B10" s="64">
        <v>7</v>
      </c>
      <c r="C10" s="64" t="s">
        <v>124</v>
      </c>
      <c r="D10" s="64" t="s">
        <v>125</v>
      </c>
      <c r="E10" s="57">
        <v>2160</v>
      </c>
      <c r="F10" s="31" t="s">
        <v>172</v>
      </c>
      <c r="G10" s="59" t="str">
        <f>S10</f>
        <v>1.28,9</v>
      </c>
      <c r="H10" s="60"/>
      <c r="I10" s="61">
        <v>1350</v>
      </c>
      <c r="M10" t="str">
        <f t="shared" si="1"/>
        <v>3</v>
      </c>
      <c r="N10" t="str">
        <f t="shared" si="2"/>
        <v>12</v>
      </c>
      <c r="O10" s="5" t="str">
        <f t="shared" si="3"/>
        <v>1</v>
      </c>
      <c r="P10">
        <f t="shared" si="4"/>
        <v>192</v>
      </c>
      <c r="Q10" t="str">
        <f t="shared" si="5"/>
        <v>192,1</v>
      </c>
      <c r="R10">
        <f t="shared" si="6"/>
        <v>88.93518518518519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1.28,9</v>
      </c>
    </row>
    <row r="11" spans="1:19" ht="17.149999999999999" customHeight="1" x14ac:dyDescent="0.35">
      <c r="A11" s="6">
        <v>4</v>
      </c>
      <c r="B11" s="64">
        <v>4</v>
      </c>
      <c r="C11" s="64" t="s">
        <v>121</v>
      </c>
      <c r="D11" s="64" t="s">
        <v>107</v>
      </c>
      <c r="E11" s="61">
        <v>2100</v>
      </c>
      <c r="F11" s="31" t="s">
        <v>173</v>
      </c>
      <c r="G11" s="59" t="str">
        <f>S11</f>
        <v>1.31,8</v>
      </c>
      <c r="H11" s="28"/>
      <c r="I11" s="61">
        <v>1000</v>
      </c>
      <c r="M11" t="str">
        <f t="shared" si="1"/>
        <v>3</v>
      </c>
      <c r="N11" t="str">
        <f t="shared" si="2"/>
        <v>12</v>
      </c>
      <c r="O11" s="5" t="str">
        <f t="shared" si="3"/>
        <v>8</v>
      </c>
      <c r="P11">
        <f t="shared" si="4"/>
        <v>192</v>
      </c>
      <c r="Q11" t="str">
        <f t="shared" si="5"/>
        <v>192,8</v>
      </c>
      <c r="R11">
        <f t="shared" si="6"/>
        <v>91.80952380952381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1.31,8</v>
      </c>
    </row>
    <row r="12" spans="1:19" ht="17.149999999999999" customHeight="1" x14ac:dyDescent="0.35">
      <c r="A12" s="40">
        <v>5</v>
      </c>
      <c r="B12" s="64">
        <v>5</v>
      </c>
      <c r="C12" s="64" t="s">
        <v>122</v>
      </c>
      <c r="D12" s="64" t="s">
        <v>84</v>
      </c>
      <c r="E12" s="57">
        <v>2120</v>
      </c>
      <c r="F12" s="31" t="s">
        <v>174</v>
      </c>
      <c r="G12" s="59" t="str">
        <f t="shared" ref="G12:G15" si="7">S12</f>
        <v>1.31,2</v>
      </c>
      <c r="H12" s="28"/>
      <c r="I12" s="61">
        <v>800</v>
      </c>
      <c r="M12" t="str">
        <f t="shared" si="1"/>
        <v>3</v>
      </c>
      <c r="N12" t="str">
        <f t="shared" si="2"/>
        <v>13</v>
      </c>
      <c r="O12" s="5" t="str">
        <f t="shared" si="3"/>
        <v>4</v>
      </c>
      <c r="P12">
        <f t="shared" si="4"/>
        <v>193</v>
      </c>
      <c r="Q12" t="str">
        <f t="shared" si="5"/>
        <v>193,4</v>
      </c>
      <c r="R12">
        <f t="shared" si="6"/>
        <v>91.226415094339629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1.31,2</v>
      </c>
    </row>
    <row r="13" spans="1:19" ht="17.149999999999999" customHeight="1" x14ac:dyDescent="0.35">
      <c r="A13" s="7"/>
      <c r="B13" s="66">
        <v>8</v>
      </c>
      <c r="C13" s="66" t="s">
        <v>126</v>
      </c>
      <c r="D13" s="66" t="s">
        <v>127</v>
      </c>
      <c r="E13" s="57">
        <v>2160</v>
      </c>
      <c r="F13" s="31" t="s">
        <v>175</v>
      </c>
      <c r="G13" s="59" t="str">
        <f t="shared" si="7"/>
        <v>1.29,6</v>
      </c>
      <c r="H13" s="28"/>
      <c r="I13" s="61"/>
      <c r="M13" t="str">
        <f t="shared" si="1"/>
        <v>3</v>
      </c>
      <c r="N13" t="str">
        <f t="shared" si="2"/>
        <v>13</v>
      </c>
      <c r="O13" s="5" t="str">
        <f t="shared" si="3"/>
        <v>5</v>
      </c>
      <c r="P13">
        <f t="shared" si="4"/>
        <v>193</v>
      </c>
      <c r="Q13" t="str">
        <f t="shared" si="5"/>
        <v>193,5</v>
      </c>
      <c r="R13">
        <f t="shared" si="6"/>
        <v>89.583333333333329</v>
      </c>
      <c r="S13" t="str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1.29,6</v>
      </c>
    </row>
    <row r="14" spans="1:19" ht="17.149999999999999" customHeight="1" x14ac:dyDescent="0.35">
      <c r="A14" s="6"/>
      <c r="B14" s="64">
        <v>6</v>
      </c>
      <c r="C14" s="64" t="s">
        <v>123</v>
      </c>
      <c r="D14" s="64" t="s">
        <v>94</v>
      </c>
      <c r="E14" s="57">
        <v>2120</v>
      </c>
      <c r="F14" s="31" t="s">
        <v>176</v>
      </c>
      <c r="G14" s="59" t="s">
        <v>178</v>
      </c>
      <c r="H14" s="28"/>
      <c r="I14" s="61"/>
      <c r="M14" t="str">
        <f t="shared" si="1"/>
        <v>3</v>
      </c>
      <c r="N14" t="str">
        <f t="shared" si="2"/>
        <v>21</v>
      </c>
      <c r="O14" s="5" t="str">
        <f t="shared" si="3"/>
        <v>4</v>
      </c>
      <c r="P14">
        <f t="shared" si="4"/>
        <v>201</v>
      </c>
      <c r="Q14" t="str">
        <f t="shared" si="5"/>
        <v>201,4</v>
      </c>
      <c r="R14">
        <f t="shared" si="6"/>
        <v>95</v>
      </c>
      <c r="S14" t="str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1.35</v>
      </c>
    </row>
    <row r="15" spans="1:19" ht="17.5" x14ac:dyDescent="0.35">
      <c r="A15" s="6"/>
      <c r="B15" s="64">
        <v>2</v>
      </c>
      <c r="C15" s="64" t="s">
        <v>117</v>
      </c>
      <c r="D15" s="64" t="s">
        <v>118</v>
      </c>
      <c r="E15" s="57">
        <v>2100</v>
      </c>
      <c r="F15" s="61" t="s">
        <v>177</v>
      </c>
      <c r="G15" s="59" t="str">
        <f t="shared" si="7"/>
        <v>1.41,3</v>
      </c>
      <c r="H15" s="60" t="s">
        <v>75</v>
      </c>
      <c r="I15" s="61"/>
      <c r="M15" t="str">
        <f t="shared" si="1"/>
        <v>3</v>
      </c>
      <c r="N15" t="str">
        <f t="shared" si="2"/>
        <v>32</v>
      </c>
      <c r="O15" s="5" t="str">
        <f t="shared" si="3"/>
        <v>8</v>
      </c>
      <c r="P15">
        <f t="shared" si="4"/>
        <v>212</v>
      </c>
      <c r="Q15" t="str">
        <f t="shared" si="5"/>
        <v>212,8</v>
      </c>
      <c r="R15">
        <f t="shared" si="6"/>
        <v>101.33333333333334</v>
      </c>
      <c r="S15" t="str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1.41,3</v>
      </c>
    </row>
    <row r="16" spans="1:19" x14ac:dyDescent="0.35">
      <c r="A16" s="7"/>
      <c r="B16" s="61"/>
      <c r="C16" s="61"/>
      <c r="D16" s="61"/>
      <c r="E16" s="61"/>
      <c r="F16" s="62"/>
      <c r="G16" s="59"/>
      <c r="H16" s="60"/>
      <c r="I16" s="61">
        <f>SUM(I8:I15)</f>
        <v>9150</v>
      </c>
      <c r="M16" t="str">
        <f t="shared" si="1"/>
        <v/>
      </c>
      <c r="N16" t="str">
        <f t="shared" si="2"/>
        <v/>
      </c>
      <c r="O16" s="5" t="str">
        <f t="shared" si="3"/>
        <v/>
      </c>
      <c r="P16" t="e">
        <f t="shared" si="4"/>
        <v>#VALUE!</v>
      </c>
      <c r="Q16" t="e">
        <f t="shared" si="5"/>
        <v>#VALUE!</v>
      </c>
      <c r="R16" t="e">
        <f t="shared" si="6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x14ac:dyDescent="0.35">
      <c r="A17" s="40"/>
      <c r="B17" s="61"/>
      <c r="C17" s="61"/>
      <c r="D17" s="61"/>
      <c r="E17" s="57"/>
      <c r="F17" s="63"/>
      <c r="G17" s="59"/>
      <c r="H17" s="60"/>
      <c r="I17" s="61"/>
      <c r="M17" t="str">
        <f t="shared" ref="M17:M21" si="8">LEFT(F17,1)</f>
        <v/>
      </c>
      <c r="N17" t="str">
        <f t="shared" ref="N17:N21" si="9">MID(F17,3,2)</f>
        <v/>
      </c>
      <c r="O17" s="5" t="str">
        <f t="shared" ref="O17:O21" si="10">RIGHT(F17,1)</f>
        <v/>
      </c>
      <c r="P17" t="e">
        <f t="shared" ref="P17:P21" si="11">(M17*60)+N17</f>
        <v>#VALUE!</v>
      </c>
      <c r="Q17" t="e">
        <f t="shared" ref="Q17:Q21" si="12">CONCATENATE(P17,",",O17)</f>
        <v>#VALUE!</v>
      </c>
      <c r="R17" t="e">
        <f t="shared" ref="R17:R21" si="13">Q17/E17*1000</f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x14ac:dyDescent="0.35">
      <c r="A18" s="7"/>
      <c r="B18" s="57"/>
      <c r="C18" s="57"/>
      <c r="D18" s="57"/>
      <c r="E18" s="57"/>
      <c r="F18" s="62"/>
      <c r="G18" s="59"/>
      <c r="H18" s="60"/>
      <c r="I18" s="61"/>
      <c r="M18" t="str">
        <f t="shared" si="8"/>
        <v/>
      </c>
      <c r="N18" t="str">
        <f t="shared" si="9"/>
        <v/>
      </c>
      <c r="O18" s="5" t="str">
        <f t="shared" si="10"/>
        <v/>
      </c>
      <c r="P18" t="e">
        <f t="shared" si="11"/>
        <v>#VALUE!</v>
      </c>
      <c r="Q18" t="e">
        <f t="shared" si="12"/>
        <v>#VALUE!</v>
      </c>
      <c r="R18" t="e">
        <f t="shared" si="13"/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x14ac:dyDescent="0.35">
      <c r="A19" s="6"/>
      <c r="B19" s="6"/>
      <c r="C19" s="6"/>
      <c r="D19" s="6"/>
      <c r="E19" s="6"/>
      <c r="F19" s="6"/>
      <c r="G19" s="6"/>
      <c r="H19" s="27"/>
      <c r="I19" s="7"/>
      <c r="M19" t="str">
        <f t="shared" si="8"/>
        <v/>
      </c>
      <c r="N19" t="str">
        <f t="shared" si="9"/>
        <v/>
      </c>
      <c r="O19" s="5" t="str">
        <f t="shared" si="10"/>
        <v/>
      </c>
      <c r="P19" t="e">
        <f t="shared" si="11"/>
        <v>#VALUE!</v>
      </c>
      <c r="Q19" t="e">
        <f t="shared" si="12"/>
        <v>#VALUE!</v>
      </c>
      <c r="R19" t="e">
        <f t="shared" si="13"/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6"/>
      <c r="B20" s="6"/>
      <c r="C20" s="6"/>
      <c r="D20" s="6"/>
      <c r="E20" s="6"/>
      <c r="F20" s="6"/>
      <c r="G20" s="6"/>
      <c r="H20" s="27"/>
      <c r="I20" s="7"/>
      <c r="M20" t="str">
        <f t="shared" si="8"/>
        <v/>
      </c>
      <c r="N20" t="str">
        <f t="shared" si="9"/>
        <v/>
      </c>
      <c r="O20" s="5" t="str">
        <f t="shared" si="10"/>
        <v/>
      </c>
      <c r="P20" t="e">
        <f t="shared" si="11"/>
        <v>#VALUE!</v>
      </c>
      <c r="Q20" t="e">
        <f t="shared" si="12"/>
        <v>#VALUE!</v>
      </c>
      <c r="R20" t="e">
        <f t="shared" si="13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8"/>
        <v/>
      </c>
      <c r="N21" t="str">
        <f t="shared" si="9"/>
        <v/>
      </c>
      <c r="O21" s="5" t="str">
        <f t="shared" si="10"/>
        <v/>
      </c>
      <c r="P21" t="e">
        <f t="shared" si="11"/>
        <v>#VALUE!</v>
      </c>
      <c r="Q21" t="e">
        <f t="shared" si="12"/>
        <v>#VALUE!</v>
      </c>
      <c r="R21" t="e">
        <f t="shared" si="13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5">
    <sortCondition ref="A8:A15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F19" sqref="F19"/>
    </sheetView>
  </sheetViews>
  <sheetFormatPr baseColWidth="10" defaultRowHeight="15.5" x14ac:dyDescent="0.35"/>
  <cols>
    <col min="1" max="1" width="4.07421875" customWidth="1"/>
    <col min="2" max="2" width="4.765625" customWidth="1"/>
    <col min="3" max="3" width="24.23046875" customWidth="1"/>
    <col min="4" max="4" width="34.23046875" customWidth="1"/>
    <col min="5" max="5" width="8.07421875" customWidth="1"/>
    <col min="6" max="6" width="7.84375" customWidth="1"/>
    <col min="7" max="7" width="7" customWidth="1"/>
    <col min="8" max="8" width="2.69140625" style="24" customWidth="1"/>
    <col min="9" max="9" width="9.4609375" style="2" customWidth="1"/>
    <col min="10" max="10" width="13" customWidth="1"/>
    <col min="11" max="11" width="3.23046875" customWidth="1"/>
    <col min="12" max="12" width="2.53515625" customWidth="1"/>
    <col min="13" max="13" width="2.3046875" customWidth="1"/>
    <col min="14" max="14" width="2.69140625" customWidth="1"/>
    <col min="15" max="15" width="3.84375" customWidth="1"/>
    <col min="16" max="16" width="4.53515625" customWidth="1"/>
    <col min="17" max="17" width="6.23046875" customWidth="1"/>
    <col min="18" max="18" width="5.84375" customWidth="1"/>
    <col min="19" max="19" width="6" customWidth="1"/>
    <col min="20" max="20" width="5.4609375" customWidth="1"/>
  </cols>
  <sheetData>
    <row r="1" spans="1:19" ht="27.5" x14ac:dyDescent="0.55000000000000004">
      <c r="A1" s="36" t="s">
        <v>45</v>
      </c>
      <c r="G1" s="5"/>
    </row>
    <row r="2" spans="1:19" ht="28.5" thickBot="1" x14ac:dyDescent="0.65">
      <c r="A2" s="2" t="s">
        <v>33</v>
      </c>
      <c r="B2" s="1">
        <v>4</v>
      </c>
      <c r="C2" s="3" t="s">
        <v>114</v>
      </c>
      <c r="D2" t="s">
        <v>49</v>
      </c>
      <c r="E2" t="s">
        <v>55</v>
      </c>
      <c r="G2" s="5"/>
    </row>
    <row r="3" spans="1:19" x14ac:dyDescent="0.35">
      <c r="A3" s="14" t="s">
        <v>31</v>
      </c>
      <c r="B3" s="15"/>
      <c r="C3" s="16"/>
      <c r="D3" s="15"/>
      <c r="E3" s="15"/>
      <c r="F3" s="17"/>
      <c r="G3" s="25"/>
      <c r="H3" s="22"/>
      <c r="I3" s="9"/>
    </row>
    <row r="4" spans="1:19" x14ac:dyDescent="0.35">
      <c r="A4" s="10"/>
      <c r="B4" s="11"/>
      <c r="C4" s="18"/>
      <c r="D4" s="11"/>
      <c r="E4" s="11"/>
      <c r="F4" s="12"/>
      <c r="G4" s="26"/>
      <c r="H4" s="23"/>
      <c r="I4" s="13"/>
    </row>
    <row r="5" spans="1:19" x14ac:dyDescent="0.35">
      <c r="A5" s="10"/>
      <c r="B5" s="11"/>
      <c r="C5" s="18"/>
      <c r="D5" s="11"/>
      <c r="E5" s="11"/>
      <c r="F5" s="12"/>
      <c r="G5" s="26"/>
      <c r="H5" s="23"/>
      <c r="I5" s="13"/>
      <c r="L5" s="21" t="s">
        <v>12</v>
      </c>
    </row>
    <row r="6" spans="1:19" ht="16" thickBot="1" x14ac:dyDescent="0.4">
      <c r="A6" s="10"/>
      <c r="B6" s="11"/>
      <c r="C6" s="11"/>
      <c r="D6" s="11"/>
      <c r="E6" s="11"/>
      <c r="F6" s="12"/>
      <c r="G6" s="26"/>
      <c r="H6" s="23"/>
      <c r="I6" s="13"/>
    </row>
    <row r="7" spans="1:19" x14ac:dyDescent="0.35">
      <c r="A7" s="41" t="s">
        <v>0</v>
      </c>
      <c r="B7" s="37" t="s">
        <v>1</v>
      </c>
      <c r="C7" s="37" t="s">
        <v>2</v>
      </c>
      <c r="D7" s="37" t="s">
        <v>3</v>
      </c>
      <c r="E7" s="37" t="s">
        <v>5</v>
      </c>
      <c r="F7" s="38" t="s">
        <v>6</v>
      </c>
      <c r="G7" s="39" t="s">
        <v>7</v>
      </c>
      <c r="H7" s="42"/>
      <c r="I7" s="43" t="s">
        <v>8</v>
      </c>
    </row>
    <row r="8" spans="1:19" ht="17.149999999999999" customHeight="1" x14ac:dyDescent="0.35">
      <c r="A8" s="64">
        <v>1</v>
      </c>
      <c r="B8" s="64">
        <v>5</v>
      </c>
      <c r="C8" s="64" t="s">
        <v>132</v>
      </c>
      <c r="D8" s="67" t="s">
        <v>103</v>
      </c>
      <c r="E8" s="64">
        <v>2120</v>
      </c>
      <c r="F8" s="64" t="s">
        <v>179</v>
      </c>
      <c r="G8" s="71" t="str">
        <f>S8</f>
        <v>1.20,6</v>
      </c>
      <c r="H8" s="60"/>
      <c r="I8" s="61">
        <v>4000</v>
      </c>
      <c r="M8" t="str">
        <f>LEFT(F8,1)</f>
        <v>2</v>
      </c>
      <c r="N8" t="str">
        <f>MID(F8,3,2)</f>
        <v>50</v>
      </c>
      <c r="O8" s="5" t="str">
        <f>RIGHT(F8,1)</f>
        <v>9</v>
      </c>
      <c r="P8">
        <f>(M8*60)+N8</f>
        <v>170</v>
      </c>
      <c r="Q8" t="str">
        <f>CONCATENATE(P8,",",O8)</f>
        <v>170,9</v>
      </c>
      <c r="R8">
        <f>Q8/E8*1000</f>
        <v>80.613207547169822</v>
      </c>
      <c r="S8" t="str">
        <f>IF(AND(R8&gt;60,R8&lt;120),CONCATENATE("1.",IF(ROUND(R8-60,1)&lt;10,CONCATENATE("0",ROUND(R8-60,1)),ROUND(R8-60,1))),IF(AND(R8&gt;120,R8&lt;180),CONCATENATE("2.",IF(ROUND(R8-120,1)&lt;10,CONCATENATE("0",ROUND(R8-120,1)),ROUND(R8-120,1))),IF(AND(R8&gt;180,R8&lt;240),CONCATENATE("3.",IF(ROUND(R8-180,1)&lt;10,CONCATENATE("0",ROUND(R8-180,1)),ROUND(R8-180,1))),IF(AND(R8&gt;240,R8&lt;300),CONCATENATE("4.",IF(ROUND(R8-240,1)&lt;10,CONCATENATE("0",ROUND(R8-240,1)),ROUND(R8-240,1))),feil))))</f>
        <v>1.20,6</v>
      </c>
    </row>
    <row r="9" spans="1:19" ht="17.149999999999999" customHeight="1" x14ac:dyDescent="0.35">
      <c r="A9" s="64">
        <v>2</v>
      </c>
      <c r="B9" s="64">
        <v>3</v>
      </c>
      <c r="C9" s="64" t="s">
        <v>130</v>
      </c>
      <c r="D9" s="67" t="s">
        <v>105</v>
      </c>
      <c r="E9" s="64">
        <v>2100</v>
      </c>
      <c r="F9" s="64" t="s">
        <v>180</v>
      </c>
      <c r="G9" s="71" t="str">
        <f t="shared" ref="G9:G15" si="0">S9</f>
        <v>1.21,7</v>
      </c>
      <c r="H9" s="60"/>
      <c r="I9" s="61">
        <v>2000</v>
      </c>
      <c r="M9" t="str">
        <f t="shared" ref="M9:M21" si="1">LEFT(F9,1)</f>
        <v>2</v>
      </c>
      <c r="N9" t="str">
        <f t="shared" ref="N9:N21" si="2">MID(F9,3,2)</f>
        <v>51</v>
      </c>
      <c r="O9" s="5" t="str">
        <f t="shared" ref="O9:O21" si="3">RIGHT(F9,1)</f>
        <v>5</v>
      </c>
      <c r="P9">
        <f t="shared" ref="P9:P21" si="4">(M9*60)+N9</f>
        <v>171</v>
      </c>
      <c r="Q9" t="str">
        <f t="shared" ref="Q9:Q21" si="5">CONCATENATE(P9,",",O9)</f>
        <v>171,5</v>
      </c>
      <c r="R9">
        <f t="shared" ref="R9:R14" si="6">Q9/E9*1000</f>
        <v>81.666666666666671</v>
      </c>
      <c r="S9" t="str">
        <f>IF(AND(R9&gt;60,R9&lt;120),CONCATENATE("1.",IF(ROUND(R9-60,1)&lt;10,CONCATENATE("0",ROUND(R9-60,1)),ROUND(R9-60,1))),IF(AND(R9&gt;120,R9&lt;180),CONCATENATE("2.",IF(ROUND(R9-120,1)&lt;10,CONCATENATE("0",ROUND(R9-120,1)),ROUND(R9-120,1))),IF(AND(R9&gt;180,R9&lt;240),CONCATENATE("3.",IF(ROUND(R9-180,1)&lt;10,CONCATENATE("0",ROUND(R9-180,1)),ROUND(R9-180,1))),IF(AND(R9&gt;240,R9&lt;300),CONCATENATE("4.",IF(ROUND(R9-240,1)&lt;10,CONCATENATE("0",ROUND(R9-240,1)),ROUND(R9-240,1))),feil))))</f>
        <v>1.21,7</v>
      </c>
    </row>
    <row r="10" spans="1:19" ht="17.149999999999999" customHeight="1" x14ac:dyDescent="0.35">
      <c r="A10" s="64">
        <v>3</v>
      </c>
      <c r="B10" s="64">
        <v>7</v>
      </c>
      <c r="C10" s="64" t="s">
        <v>134</v>
      </c>
      <c r="D10" s="67" t="s">
        <v>127</v>
      </c>
      <c r="E10" s="64">
        <v>2140</v>
      </c>
      <c r="F10" s="64" t="s">
        <v>167</v>
      </c>
      <c r="G10" s="71" t="s">
        <v>169</v>
      </c>
      <c r="H10" s="60" t="s">
        <v>75</v>
      </c>
      <c r="I10" s="61">
        <v>1350</v>
      </c>
      <c r="M10" t="str">
        <f t="shared" si="1"/>
        <v>2</v>
      </c>
      <c r="N10" t="str">
        <f t="shared" si="2"/>
        <v>59</v>
      </c>
      <c r="O10" s="5" t="str">
        <f t="shared" si="3"/>
        <v>7</v>
      </c>
      <c r="P10">
        <f t="shared" si="4"/>
        <v>179</v>
      </c>
      <c r="Q10" t="str">
        <f t="shared" si="5"/>
        <v>179,7</v>
      </c>
      <c r="R10">
        <f t="shared" si="6"/>
        <v>83.971962616822424</v>
      </c>
      <c r="S10" t="str">
        <f>IF(AND(R10&gt;60,R10&lt;120),CONCATENATE("1.",IF(ROUND(R10-60,1)&lt;10,CONCATENATE("0",ROUND(R10-60,1)),ROUND(R10-60,1))),IF(AND(R10&gt;120,R10&lt;180),CONCATENATE("2.",IF(ROUND(R10-120,1)&lt;10,CONCATENATE("0",ROUND(R10-120,1)),ROUND(R10-120,1))),IF(AND(R10&gt;180,R10&lt;240),CONCATENATE("3.",IF(ROUND(R10-180,1)&lt;10,CONCATENATE("0",ROUND(R10-180,1)),ROUND(R10-180,1))),IF(AND(R10&gt;240,R10&lt;300),CONCATENATE("4.",IF(ROUND(R10-240,1)&lt;10,CONCATENATE("0",ROUND(R10-240,1)),ROUND(R10-240,1))),feil))))</f>
        <v>1.24</v>
      </c>
    </row>
    <row r="11" spans="1:19" ht="17.149999999999999" customHeight="1" x14ac:dyDescent="0.35">
      <c r="A11" s="64">
        <v>4</v>
      </c>
      <c r="B11" s="64">
        <v>8</v>
      </c>
      <c r="C11" s="64" t="s">
        <v>135</v>
      </c>
      <c r="D11" s="67" t="s">
        <v>88</v>
      </c>
      <c r="E11" s="64">
        <v>2140</v>
      </c>
      <c r="F11" s="64" t="s">
        <v>181</v>
      </c>
      <c r="G11" s="71" t="str">
        <f t="shared" si="0"/>
        <v>1.24,5</v>
      </c>
      <c r="H11" s="28"/>
      <c r="I11" s="61">
        <v>1000</v>
      </c>
      <c r="M11" t="str">
        <f t="shared" si="1"/>
        <v>3</v>
      </c>
      <c r="N11" t="str">
        <f t="shared" si="2"/>
        <v>00</v>
      </c>
      <c r="O11" s="5" t="str">
        <f t="shared" si="3"/>
        <v>8</v>
      </c>
      <c r="P11">
        <f t="shared" si="4"/>
        <v>180</v>
      </c>
      <c r="Q11" t="str">
        <f t="shared" si="5"/>
        <v>180,8</v>
      </c>
      <c r="R11">
        <f t="shared" si="6"/>
        <v>84.485981308411212</v>
      </c>
      <c r="S11" t="str">
        <f>IF(AND(R11&gt;60,R11&lt;120),CONCATENATE("1.",IF(ROUND(R11-60,1)&lt;10,CONCATENATE("0",ROUND(R11-60,1)),ROUND(R11-60,1))),IF(AND(R11&gt;120,R11&lt;180),CONCATENATE("2.",IF(ROUND(R11-120,1)&lt;10,CONCATENATE("0",ROUND(R11-120,1)),ROUND(R11-120,1))),IF(AND(R11&gt;180,R11&lt;240),CONCATENATE("3.",IF(ROUND(R11-180,1)&lt;10,CONCATENATE("0",ROUND(R11-180,1)),ROUND(R11-180,1))),IF(AND(R11&gt;240,R11&lt;300),CONCATENATE("4.",IF(ROUND(R11-240,1)&lt;10,CONCATENATE("0",ROUND(R11-240,1)),ROUND(R11-240,1))),feil))))</f>
        <v>1.24,5</v>
      </c>
    </row>
    <row r="12" spans="1:19" ht="17.149999999999999" customHeight="1" x14ac:dyDescent="0.35">
      <c r="A12" s="64">
        <v>5</v>
      </c>
      <c r="B12" s="64">
        <v>4</v>
      </c>
      <c r="C12" s="64" t="s">
        <v>131</v>
      </c>
      <c r="D12" s="67" t="s">
        <v>112</v>
      </c>
      <c r="E12" s="64">
        <v>2120</v>
      </c>
      <c r="F12" s="64" t="s">
        <v>182</v>
      </c>
      <c r="G12" s="71" t="str">
        <f t="shared" si="0"/>
        <v>1.25,3</v>
      </c>
      <c r="H12" s="28"/>
      <c r="I12" s="61">
        <v>800</v>
      </c>
      <c r="M12" t="str">
        <f t="shared" si="1"/>
        <v>3</v>
      </c>
      <c r="N12" t="str">
        <f t="shared" si="2"/>
        <v>00</v>
      </c>
      <c r="O12" s="5" t="str">
        <f t="shared" si="3"/>
        <v>9</v>
      </c>
      <c r="P12">
        <f t="shared" si="4"/>
        <v>180</v>
      </c>
      <c r="Q12" t="str">
        <f t="shared" si="5"/>
        <v>180,9</v>
      </c>
      <c r="R12">
        <f t="shared" si="6"/>
        <v>85.330188679245282</v>
      </c>
      <c r="S12" t="str">
        <f>IF(AND(R12&gt;60,R12&lt;120),CONCATENATE("1.",IF(ROUND(R12-60,1)&lt;10,CONCATENATE("0",ROUND(R12-60,1)),ROUND(R12-60,1))),IF(AND(R12&gt;120,R12&lt;180),CONCATENATE("2.",IF(ROUND(R12-120,1)&lt;10,CONCATENATE("0",ROUND(R12-120,1)),ROUND(R12-120,1))),IF(AND(R12&gt;180,R12&lt;240),CONCATENATE("3.",IF(ROUND(R12-180,1)&lt;10,CONCATENATE("0",ROUND(R12-180,1)),ROUND(R12-180,1))),IF(AND(R12&gt;240,R12&lt;300),CONCATENATE("4.",IF(ROUND(R12-240,1)&lt;10,CONCATENATE("0",ROUND(R12-240,1)),ROUND(R12-240,1))),feil))))</f>
        <v>1.25,3</v>
      </c>
    </row>
    <row r="13" spans="1:19" ht="17.149999999999999" customHeight="1" x14ac:dyDescent="0.35">
      <c r="A13" s="64"/>
      <c r="B13" s="64">
        <v>6</v>
      </c>
      <c r="C13" s="64" t="s">
        <v>133</v>
      </c>
      <c r="D13" s="67" t="s">
        <v>90</v>
      </c>
      <c r="E13" s="64">
        <v>2140</v>
      </c>
      <c r="F13" s="72" t="s">
        <v>183</v>
      </c>
      <c r="G13" s="71" t="str">
        <f t="shared" si="0"/>
        <v>1.27,5</v>
      </c>
      <c r="H13" s="28"/>
      <c r="I13" s="61"/>
      <c r="M13" t="str">
        <f t="shared" si="1"/>
        <v>3</v>
      </c>
      <c r="N13" t="str">
        <f t="shared" si="2"/>
        <v>07</v>
      </c>
      <c r="O13" s="5" t="str">
        <f t="shared" si="3"/>
        <v>3</v>
      </c>
      <c r="P13">
        <f t="shared" si="4"/>
        <v>187</v>
      </c>
      <c r="Q13" t="str">
        <f t="shared" si="5"/>
        <v>187,3</v>
      </c>
      <c r="R13">
        <f t="shared" si="6"/>
        <v>87.523364485981318</v>
      </c>
      <c r="S13" t="str">
        <f>IF(AND(R13&gt;60,R13&lt;120),CONCATENATE("1.",IF(ROUND(R13-60,1)&lt;10,CONCATENATE("0",ROUND(R13-60,1)),ROUND(R13-60,1))),IF(AND(R13&gt;120,R13&lt;180),CONCATENATE("2.",IF(ROUND(R13-120,1)&lt;10,CONCATENATE("0",ROUND(R13-120,1)),ROUND(R13-120,1))),IF(AND(R13&gt;180,R13&lt;240),CONCATENATE("3.",IF(ROUND(R13-180,1)&lt;10,CONCATENATE("0",ROUND(R13-180,1)),ROUND(R13-180,1))),IF(AND(R13&gt;240,R13&lt;300),CONCATENATE("4.",IF(ROUND(R13-240,1)&lt;10,CONCATENATE("0",ROUND(R13-240,1)),ROUND(R13-240,1))),feil))))</f>
        <v>1.27,5</v>
      </c>
    </row>
    <row r="14" spans="1:19" ht="17.149999999999999" customHeight="1" x14ac:dyDescent="0.35">
      <c r="A14" s="64"/>
      <c r="B14" s="64">
        <v>1</v>
      </c>
      <c r="C14" s="64" t="s">
        <v>128</v>
      </c>
      <c r="D14" s="67" t="s">
        <v>107</v>
      </c>
      <c r="E14" s="64">
        <v>2100</v>
      </c>
      <c r="F14" s="72" t="s">
        <v>184</v>
      </c>
      <c r="G14" s="71" t="str">
        <f t="shared" si="0"/>
        <v>1.29,2</v>
      </c>
      <c r="H14" s="28" t="s">
        <v>75</v>
      </c>
      <c r="I14" s="61"/>
      <c r="M14" t="str">
        <f t="shared" si="1"/>
        <v>3</v>
      </c>
      <c r="N14" t="str">
        <f t="shared" si="2"/>
        <v>07</v>
      </c>
      <c r="O14" s="5" t="str">
        <f t="shared" si="3"/>
        <v>4</v>
      </c>
      <c r="P14">
        <f t="shared" si="4"/>
        <v>187</v>
      </c>
      <c r="Q14" t="str">
        <f t="shared" si="5"/>
        <v>187,4</v>
      </c>
      <c r="R14">
        <f t="shared" si="6"/>
        <v>89.238095238095241</v>
      </c>
      <c r="S14" t="str">
        <f>IF(AND(R14&gt;60,R14&lt;120),CONCATENATE("1.",IF(ROUND(R14-60,1)&lt;10,CONCATENATE("0",ROUND(R14-60,1)),ROUND(R14-60,1))),IF(AND(R14&gt;120,R14&lt;180),CONCATENATE("2.",IF(ROUND(R14-120,1)&lt;10,CONCATENATE("0",ROUND(R14-120,1)),ROUND(R14-120,1))),IF(AND(R14&gt;180,R14&lt;240),CONCATENATE("3.",IF(ROUND(R14-180,1)&lt;10,CONCATENATE("0",ROUND(R14-180,1)),ROUND(R14-180,1))),IF(AND(R14&gt;240,R14&lt;300),CONCATENATE("4.",IF(ROUND(R14-240,1)&lt;10,CONCATENATE("0",ROUND(R14-240,1)),ROUND(R14-240,1))),feil))))</f>
        <v>1.29,2</v>
      </c>
    </row>
    <row r="15" spans="1:19" ht="17.5" x14ac:dyDescent="0.35">
      <c r="A15" s="64"/>
      <c r="B15" s="64">
        <v>2</v>
      </c>
      <c r="C15" s="64" t="s">
        <v>129</v>
      </c>
      <c r="D15" s="67" t="s">
        <v>109</v>
      </c>
      <c r="E15" s="64">
        <v>2100</v>
      </c>
      <c r="F15" s="72" t="s">
        <v>185</v>
      </c>
      <c r="G15" s="71" t="str">
        <f t="shared" si="0"/>
        <v>1.30,3</v>
      </c>
      <c r="H15" s="60" t="s">
        <v>75</v>
      </c>
      <c r="I15" s="61"/>
      <c r="M15" t="str">
        <f t="shared" si="1"/>
        <v>3</v>
      </c>
      <c r="N15" t="str">
        <f t="shared" si="2"/>
        <v>09</v>
      </c>
      <c r="O15" s="5" t="str">
        <f t="shared" si="3"/>
        <v>6</v>
      </c>
      <c r="P15">
        <f t="shared" si="4"/>
        <v>189</v>
      </c>
      <c r="Q15" t="str">
        <f t="shared" si="5"/>
        <v>189,6</v>
      </c>
      <c r="R15">
        <f t="shared" ref="R15:R21" si="7">Q15/E15*1000</f>
        <v>90.285714285714292</v>
      </c>
      <c r="S15" t="str">
        <f>IF(AND(R15&gt;60,R15&lt;120),CONCATENATE("1.",IF(ROUND(R15-60,1)&lt;10,CONCATENATE("0",ROUND(R15-60,1)),ROUND(R15-60,1))),IF(AND(R15&gt;120,R15&lt;180),CONCATENATE("2.",IF(ROUND(R15-120,1)&lt;10,CONCATENATE("0",ROUND(R15-120,1)),ROUND(R15-120,1))),IF(AND(R15&gt;180,R15&lt;240),CONCATENATE("3.",IF(ROUND(R15-180,1)&lt;10,CONCATENATE("0",ROUND(R15-180,1)),ROUND(R15-180,1))),IF(AND(R15&gt;240,R15&lt;300),CONCATENATE("4.",IF(ROUND(R15-240,1)&lt;10,CONCATENATE("0",ROUND(R15-240,1)),ROUND(R15-240,1))),feil))))</f>
        <v>1.30,3</v>
      </c>
    </row>
    <row r="16" spans="1:19" x14ac:dyDescent="0.35">
      <c r="A16" s="7"/>
      <c r="B16" s="61"/>
      <c r="C16" s="61"/>
      <c r="D16" s="61"/>
      <c r="E16" s="61"/>
      <c r="F16" s="62"/>
      <c r="G16" s="59"/>
      <c r="H16" s="60"/>
      <c r="I16" s="61">
        <f>SUM(I8:I15)</f>
        <v>9150</v>
      </c>
      <c r="M16" t="str">
        <f t="shared" si="1"/>
        <v/>
      </c>
      <c r="N16" t="str">
        <f t="shared" si="2"/>
        <v/>
      </c>
      <c r="O16" s="5" t="str">
        <f t="shared" si="3"/>
        <v/>
      </c>
      <c r="P16" t="e">
        <f t="shared" si="4"/>
        <v>#VALUE!</v>
      </c>
      <c r="Q16" t="e">
        <f t="shared" si="5"/>
        <v>#VALUE!</v>
      </c>
      <c r="R16" t="e">
        <f t="shared" si="7"/>
        <v>#VALUE!</v>
      </c>
      <c r="S16" t="e">
        <f>IF(AND(R16&gt;60,R16&lt;120),CONCATENATE("1.",IF(ROUND(R16-60,1)&lt;10,CONCATENATE("0",ROUND(R16-60,1)),ROUND(R16-60,1))),IF(AND(R16&gt;120,R16&lt;180),CONCATENATE("2.",IF(ROUND(R16-120,1)&lt;10,CONCATENATE("0",ROUND(R16-120,1)),ROUND(R16-120,1))),IF(AND(R16&gt;180,R16&lt;240),CONCATENATE("3.",IF(ROUND(R16-180,1)&lt;10,CONCATENATE("0",ROUND(R16-180,1)),ROUND(R16-180,1))),IF(AND(R16&gt;240,R16&lt;300),CONCATENATE("4.",IF(ROUND(R16-240,1)&lt;10,CONCATENATE("0",ROUND(R16-240,1)),ROUND(R16-240,1))),feil))))</f>
        <v>#VALUE!</v>
      </c>
    </row>
    <row r="17" spans="1:19" ht="17.5" x14ac:dyDescent="0.35">
      <c r="A17" s="40"/>
      <c r="B17" s="64"/>
      <c r="C17" s="64"/>
      <c r="D17" s="64"/>
      <c r="E17" s="57"/>
      <c r="F17" s="63"/>
      <c r="G17" s="59"/>
      <c r="H17" s="60"/>
      <c r="I17" s="61"/>
      <c r="M17" t="str">
        <f t="shared" si="1"/>
        <v/>
      </c>
      <c r="N17" t="str">
        <f t="shared" si="2"/>
        <v/>
      </c>
      <c r="O17" s="5" t="str">
        <f t="shared" si="3"/>
        <v/>
      </c>
      <c r="P17" t="e">
        <f t="shared" si="4"/>
        <v>#VALUE!</v>
      </c>
      <c r="Q17" t="e">
        <f t="shared" si="5"/>
        <v>#VALUE!</v>
      </c>
      <c r="R17" t="e">
        <f>Q17/#REF!*1000</f>
        <v>#VALUE!</v>
      </c>
      <c r="S17" t="e">
        <f>IF(AND(R17&gt;60,R17&lt;120),CONCATENATE("1.",IF(ROUND(R17-60,1)&lt;10,CONCATENATE("0",ROUND(R17-60,1)),ROUND(R17-60,1))),IF(AND(R17&gt;120,R17&lt;180),CONCATENATE("2.",IF(ROUND(R17-120,1)&lt;10,CONCATENATE("0",ROUND(R17-120,1)),ROUND(R17-120,1))),IF(AND(R17&gt;180,R17&lt;240),CONCATENATE("3.",IF(ROUND(R17-180,1)&lt;10,CONCATENATE("0",ROUND(R17-180,1)),ROUND(R17-180,1))),IF(AND(R17&gt;240,R17&lt;300),CONCATENATE("4.",IF(ROUND(R17-240,1)&lt;10,CONCATENATE("0",ROUND(R17-240,1)),ROUND(R17-240,1))),feil))))</f>
        <v>#VALUE!</v>
      </c>
    </row>
    <row r="18" spans="1:19" ht="17.5" x14ac:dyDescent="0.35">
      <c r="A18" s="7"/>
      <c r="B18" s="64"/>
      <c r="C18" s="64"/>
      <c r="D18" s="64"/>
      <c r="E18" s="61"/>
      <c r="F18" s="62"/>
      <c r="G18" s="59"/>
      <c r="H18" s="60"/>
      <c r="I18" s="61"/>
      <c r="M18" t="str">
        <f t="shared" si="1"/>
        <v/>
      </c>
      <c r="N18" t="str">
        <f t="shared" si="2"/>
        <v/>
      </c>
      <c r="O18" s="5" t="str">
        <f t="shared" si="3"/>
        <v/>
      </c>
      <c r="P18" t="e">
        <f t="shared" si="4"/>
        <v>#VALUE!</v>
      </c>
      <c r="Q18" t="e">
        <f t="shared" si="5"/>
        <v>#VALUE!</v>
      </c>
      <c r="R18" t="e">
        <f>Q18/#REF!*1000</f>
        <v>#VALUE!</v>
      </c>
      <c r="S18" t="e">
        <f>IF(AND(R18&gt;60,R18&lt;120),CONCATENATE("1.",IF(ROUND(R18-60,1)&lt;10,CONCATENATE("0",ROUND(R18-60,1)),ROUND(R18-60,1))),IF(AND(R18&gt;120,R18&lt;180),CONCATENATE("2.",IF(ROUND(R18-120,1)&lt;10,CONCATENATE("0",ROUND(R18-120,1)),ROUND(R18-120,1))),IF(AND(R18&gt;180,R18&lt;240),CONCATENATE("3.",IF(ROUND(R18-180,1)&lt;10,CONCATENATE("0",ROUND(R18-180,1)),ROUND(R18-180,1))),IF(AND(R18&gt;240,R18&lt;300),CONCATENATE("4.",IF(ROUND(R18-240,1)&lt;10,CONCATENATE("0",ROUND(R18-240,1)),ROUND(R18-240,1))),feil))))</f>
        <v>#VALUE!</v>
      </c>
    </row>
    <row r="19" spans="1:19" ht="17.5" x14ac:dyDescent="0.35">
      <c r="A19" s="6"/>
      <c r="B19" s="64"/>
      <c r="C19" s="64"/>
      <c r="D19" s="64"/>
      <c r="E19" s="57"/>
      <c r="F19" s="6"/>
      <c r="G19" s="6"/>
      <c r="H19" s="27"/>
      <c r="I19" s="7"/>
      <c r="M19" t="str">
        <f t="shared" si="1"/>
        <v/>
      </c>
      <c r="N19" t="str">
        <f t="shared" si="2"/>
        <v/>
      </c>
      <c r="O19" s="5" t="str">
        <f t="shared" si="3"/>
        <v/>
      </c>
      <c r="P19" t="e">
        <f t="shared" si="4"/>
        <v>#VALUE!</v>
      </c>
      <c r="Q19" t="e">
        <f t="shared" si="5"/>
        <v>#VALUE!</v>
      </c>
      <c r="R19" t="e">
        <f>Q19/#REF!*1000</f>
        <v>#VALUE!</v>
      </c>
      <c r="S19" t="e">
        <f>IF(AND(R19&gt;60,R19&lt;120),CONCATENATE("1.",IF(ROUND(R19-60,1)&lt;10,CONCATENATE("0",ROUND(R19-60,1)),ROUND(R19-60,1))),IF(AND(R19&gt;120,R19&lt;180),CONCATENATE("2.",IF(ROUND(R19-120,1)&lt;10,CONCATENATE("0",ROUND(R19-120,1)),ROUND(R19-120,1))),IF(AND(R19&gt;180,R19&lt;240),CONCATENATE("3.",IF(ROUND(R19-180,1)&lt;10,CONCATENATE("0",ROUND(R19-180,1)),ROUND(R19-180,1))),IF(AND(R19&gt;240,R19&lt;300),CONCATENATE("4.",IF(ROUND(R19-240,1)&lt;10,CONCATENATE("0",ROUND(R19-240,1)),ROUND(R19-240,1))),feil))))</f>
        <v>#VALUE!</v>
      </c>
    </row>
    <row r="20" spans="1:19" x14ac:dyDescent="0.35">
      <c r="A20" s="6"/>
      <c r="B20" s="6"/>
      <c r="C20" s="6"/>
      <c r="D20" s="6"/>
      <c r="E20" s="6"/>
      <c r="F20" s="6"/>
      <c r="G20" s="6"/>
      <c r="H20" s="27"/>
      <c r="I20" s="7"/>
      <c r="M20" t="str">
        <f t="shared" si="1"/>
        <v/>
      </c>
      <c r="N20" t="str">
        <f t="shared" si="2"/>
        <v/>
      </c>
      <c r="O20" s="5" t="str">
        <f t="shared" si="3"/>
        <v/>
      </c>
      <c r="P20" t="e">
        <f t="shared" si="4"/>
        <v>#VALUE!</v>
      </c>
      <c r="Q20" t="e">
        <f t="shared" si="5"/>
        <v>#VALUE!</v>
      </c>
      <c r="R20" t="e">
        <f t="shared" si="7"/>
        <v>#VALUE!</v>
      </c>
      <c r="S20" t="e">
        <f>IF(AND(R20&gt;60,R20&lt;120),CONCATENATE("1.",IF(ROUND(R20-60,1)&lt;10,CONCATENATE("0",ROUND(R20-60,1)),ROUND(R20-60,1))),IF(AND(R20&gt;120,R20&lt;180),CONCATENATE("2.",IF(ROUND(R20-120,1)&lt;10,CONCATENATE("0",ROUND(R20-120,1)),ROUND(R20-120,1))),IF(AND(R20&gt;180,R20&lt;240),CONCATENATE("3.",IF(ROUND(R20-180,1)&lt;10,CONCATENATE("0",ROUND(R20-180,1)),ROUND(R20-180,1))),IF(AND(R20&gt;240,R20&lt;300),CONCATENATE("4.",IF(ROUND(R20-240,1)&lt;10,CONCATENATE("0",ROUND(R20-240,1)),ROUND(R20-240,1))),feil))))</f>
        <v>#VALUE!</v>
      </c>
    </row>
    <row r="21" spans="1:19" x14ac:dyDescent="0.35">
      <c r="A21" s="7"/>
      <c r="B21" s="6"/>
      <c r="C21" s="6"/>
      <c r="D21" s="6"/>
      <c r="E21" s="6"/>
      <c r="F21" s="19"/>
      <c r="G21" s="29"/>
      <c r="H21" s="28"/>
      <c r="I21" s="6"/>
      <c r="M21" t="str">
        <f t="shared" si="1"/>
        <v/>
      </c>
      <c r="N21" t="str">
        <f t="shared" si="2"/>
        <v/>
      </c>
      <c r="O21" s="5" t="str">
        <f t="shared" si="3"/>
        <v/>
      </c>
      <c r="P21" t="e">
        <f t="shared" si="4"/>
        <v>#VALUE!</v>
      </c>
      <c r="Q21" t="e">
        <f t="shared" si="5"/>
        <v>#VALUE!</v>
      </c>
      <c r="R21" t="e">
        <f t="shared" si="7"/>
        <v>#VALUE!</v>
      </c>
      <c r="S21" t="e">
        <f>IF(AND(R21&gt;60,R21&lt;120),CONCATENATE("1.",IF(ROUND(R21-60,1)&lt;10,CONCATENATE("0",ROUND(R21-60,1)),ROUND(R21-60,1))),IF(AND(R21&gt;120,R21&lt;180),CONCATENATE("2.",IF(ROUND(R21-120,1)&lt;10,CONCATENATE("0",ROUND(R21-120,1)),ROUND(R21-120,1))),IF(AND(R21&gt;180,R21&lt;240),CONCATENATE("3.",IF(ROUND(R21-180,1)&lt;10,CONCATENATE("0",ROUND(R21-180,1)),ROUND(R21-180,1))),IF(AND(R21&gt;240,R21&lt;300),CONCATENATE("4.",IF(ROUND(R21-240,1)&lt;10,CONCATENATE("0",ROUND(R21-240,1)),ROUND(R21-240,1))),feil))))</f>
        <v>#VALUE!</v>
      </c>
    </row>
    <row r="22" spans="1:19" x14ac:dyDescent="0.35">
      <c r="A22" s="3" t="s">
        <v>9</v>
      </c>
      <c r="G22" s="5"/>
      <c r="P22" s="5"/>
    </row>
    <row r="23" spans="1:19" x14ac:dyDescent="0.35">
      <c r="A23" s="2"/>
      <c r="G23" s="5"/>
      <c r="P23" s="5"/>
    </row>
    <row r="24" spans="1:19" x14ac:dyDescent="0.35">
      <c r="A24" s="2"/>
      <c r="G24" s="5"/>
    </row>
    <row r="25" spans="1:19" x14ac:dyDescent="0.35">
      <c r="A25" s="2"/>
      <c r="E25" t="s">
        <v>11</v>
      </c>
      <c r="G25" s="5"/>
    </row>
    <row r="26" spans="1:19" x14ac:dyDescent="0.35">
      <c r="A26" s="2"/>
      <c r="E26" t="s">
        <v>10</v>
      </c>
      <c r="G26" s="5"/>
    </row>
    <row r="27" spans="1:19" x14ac:dyDescent="0.35">
      <c r="A27" s="4"/>
      <c r="G27" s="5"/>
    </row>
    <row r="28" spans="1:19" x14ac:dyDescent="0.35">
      <c r="A28" s="2"/>
      <c r="G28" s="5"/>
    </row>
  </sheetData>
  <sortState ref="A8:E15">
    <sortCondition ref="A8:A15"/>
  </sortState>
  <pageMargins left="0.7" right="0.7" top="0.75" bottom="0.75" header="0.3" footer="0.3"/>
  <pageSetup paperSize="9" orientation="landscape" r:id="rId1"/>
  <ignoredErrors>
    <ignoredError sqref="F13:F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5</vt:i4>
      </vt:variant>
    </vt:vector>
  </HeadingPairs>
  <TitlesOfParts>
    <vt:vector size="17" baseType="lpstr">
      <vt:lpstr>Ponniløp1</vt:lpstr>
      <vt:lpstr>Ponniløp 2</vt:lpstr>
      <vt:lpstr>Lokalløp 1</vt:lpstr>
      <vt:lpstr>Mønstringsløp</vt:lpstr>
      <vt:lpstr>Ponniløp</vt:lpstr>
      <vt:lpstr>Prøveløp Monte</vt:lpstr>
      <vt:lpstr>Lokalløp 2</vt:lpstr>
      <vt:lpstr>Lokalløp 3</vt:lpstr>
      <vt:lpstr>Lokalløp 4</vt:lpstr>
      <vt:lpstr>Lokalløp 5</vt:lpstr>
      <vt:lpstr>Lokalløp 6</vt:lpstr>
      <vt:lpstr>Huskeliste</vt:lpstr>
      <vt:lpstr>'Lokalløp 1'!Utskriftsområde</vt:lpstr>
      <vt:lpstr>Mønstringsløp!Utskriftsområde</vt:lpstr>
      <vt:lpstr>Ponniløp!Utskriftsområde</vt:lpstr>
      <vt:lpstr>Ponniløp1!Utskriftsområde</vt:lpstr>
      <vt:lpstr>'Prøveløp Monte'!Utskriftsområde</vt:lpstr>
    </vt:vector>
  </TitlesOfParts>
  <Company>Getronics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Toftesund</dc:creator>
  <cp:lastModifiedBy>Anita Toftesund</cp:lastModifiedBy>
  <cp:lastPrinted>2015-05-14T11:44:35Z</cp:lastPrinted>
  <dcterms:created xsi:type="dcterms:W3CDTF">2001-03-08T20:27:24Z</dcterms:created>
  <dcterms:modified xsi:type="dcterms:W3CDTF">2015-05-14T11:46:28Z</dcterms:modified>
</cp:coreProperties>
</file>